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ulm\Documents\SEGURIDAD - INVITACION PÚBLICA 04\OBSERVACIONES ADENDA DE RTAS A OBS, PLIEGO 09-09-2021\OBSERVACION DE FECHA 14-0--2021\"/>
    </mc:Choice>
  </mc:AlternateContent>
  <xr:revisionPtr revIDLastSave="0" documentId="8_{96FC302A-CC13-410B-AB38-72A7DEC02B86}" xr6:coauthVersionLast="47" xr6:coauthVersionMax="47" xr10:uidLastSave="{00000000-0000-0000-0000-000000000000}"/>
  <bookViews>
    <workbookView xWindow="-120" yWindow="-120" windowWidth="20730" windowHeight="11160" activeTab="1" xr2:uid="{88F36C00-3C93-43ED-9B7C-5842BD2FB04A}"/>
  </bookViews>
  <sheets>
    <sheet name="GRUPO 1" sheetId="1" r:id="rId1"/>
    <sheet name="GRUPO 2" sheetId="2" r:id="rId2"/>
  </sheets>
  <definedNames>
    <definedName name="_xlnm.Print_Area" localSheetId="0">'GRUPO 1'!$B$88:$K$207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O122" i="1"/>
  <c r="O121" i="1"/>
  <c r="T152" i="1"/>
  <c r="U152" i="1" s="1"/>
  <c r="P152" i="1"/>
  <c r="Q152" i="1" s="1"/>
  <c r="T151" i="1"/>
  <c r="U151" i="1" s="1"/>
  <c r="P151" i="1"/>
  <c r="Q151" i="1" s="1"/>
  <c r="M148" i="1" l="1"/>
  <c r="N148" i="1" s="1"/>
  <c r="O148" i="1" s="1"/>
  <c r="P148" i="1" s="1"/>
  <c r="M147" i="1"/>
  <c r="N147" i="1" s="1"/>
  <c r="O147" i="1" s="1"/>
  <c r="P147" i="1" s="1"/>
  <c r="L147" i="1"/>
  <c r="M146" i="1" l="1"/>
  <c r="Q148" i="1"/>
  <c r="R1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Bayron Cordero</author>
  </authors>
  <commentList>
    <comment ref="K40" authorId="0" shapeId="0" xr:uid="{3E0708BA-777A-4139-B68E-63AAF437EDEF}">
      <text>
        <r>
          <rPr>
            <b/>
            <sz val="9"/>
            <color indexed="81"/>
            <rFont val="Tahoma"/>
            <family val="2"/>
          </rPr>
          <t>Bayron Cordero:</t>
        </r>
        <r>
          <rPr>
            <sz val="9"/>
            <color indexed="81"/>
            <rFont val="Tahoma"/>
            <family val="2"/>
          </rPr>
          <t xml:space="preserve">
Anexar el valor total por los medios tecnólicos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Bayron Cordero</author>
  </authors>
  <commentList>
    <comment ref="K41" authorId="0" shapeId="0" xr:uid="{8CFAFBC6-1BAA-42F1-9142-BA25F20365AB}">
      <text>
        <r>
          <rPr>
            <b/>
            <sz val="9"/>
            <color indexed="81"/>
            <rFont val="Tahoma"/>
            <family val="2"/>
          </rPr>
          <t>Bayron Cordero:</t>
        </r>
        <r>
          <rPr>
            <sz val="9"/>
            <color indexed="81"/>
            <rFont val="Tahoma"/>
            <family val="2"/>
          </rPr>
          <t xml:space="preserve">
Anexar el valor total por los medios tecnólicos </t>
        </r>
      </text>
    </comment>
  </commentList>
</comments>
</file>

<file path=xl/sharedStrings.xml><?xml version="1.0" encoding="utf-8"?>
<sst xmlns="http://schemas.openxmlformats.org/spreadsheetml/2006/main" count="174" uniqueCount="81">
  <si>
    <t>SMMLV</t>
  </si>
  <si>
    <t>Factor</t>
  </si>
  <si>
    <t>Tarifa Mínima</t>
  </si>
  <si>
    <t>SMMLV 2021</t>
  </si>
  <si>
    <t xml:space="preserve"> VALOR CONTRATO SERVICIO DE SEGURIDAD 2021-2022 (Artículo 462-1 E.T, Base Gravable Especial) / Tarifas de la Circular Externa No. Nº 20201300000455 Superintendencia de Vigilancia y Seguridad privada del 31 de Diciembre de 2021 / Decreto 4950 de 2007</t>
  </si>
  <si>
    <t>NOMBRE DEL SERVICIO</t>
  </si>
  <si>
    <t xml:space="preserve">CANTIDAD SERVICIOS </t>
  </si>
  <si>
    <t>VALOR BASE DEL SERVICIO Tarifa 2020</t>
  </si>
  <si>
    <t>% Gastos Admon. y Super. (8%, 10% ó 11%)</t>
  </si>
  <si>
    <t xml:space="preserve">Valor Gastos Administración y Supervisión </t>
  </si>
  <si>
    <t xml:space="preserve"> VARIABLE DE PROPORCIONALIDAD</t>
  </si>
  <si>
    <t xml:space="preserve">DIAS LABORADOS CON APROXIMACION DE DECIMALES </t>
  </si>
  <si>
    <t>COSTO MENSUAL POR SERVICIO</t>
  </si>
  <si>
    <t xml:space="preserve">COSTO MENSUAL POR No. DE SERVICIOS </t>
  </si>
  <si>
    <t xml:space="preserve">TOTAL SERVICIO </t>
  </si>
  <si>
    <t>SEDE BOGOTA - CALLE 100</t>
  </si>
  <si>
    <r>
      <t>Servicios lunes a viernes sin festivos 16 horas / 15 horas diurnas, 1 hora nocturna</t>
    </r>
    <r>
      <rPr>
        <b/>
        <sz val="12"/>
        <rFont val="Arial"/>
        <family val="2"/>
      </rPr>
      <t xml:space="preserve"> sin arma</t>
    </r>
  </si>
  <si>
    <r>
      <t xml:space="preserve">Servicios sabados 8 horas </t>
    </r>
    <r>
      <rPr>
        <b/>
        <sz val="12"/>
        <rFont val="Arial"/>
        <family val="2"/>
      </rPr>
      <t>sin arma</t>
    </r>
  </si>
  <si>
    <r>
      <t xml:space="preserve">Servicios sabados 12 horas </t>
    </r>
    <r>
      <rPr>
        <b/>
        <sz val="12"/>
        <rFont val="Arial"/>
        <family val="2"/>
      </rPr>
      <t>sin arma</t>
    </r>
  </si>
  <si>
    <r>
      <t xml:space="preserve">Servicios 24 horas Lunes a Domingo Incluidos festivos </t>
    </r>
    <r>
      <rPr>
        <b/>
        <sz val="12"/>
        <rFont val="Arial"/>
        <family val="2"/>
      </rPr>
      <t>sin arma</t>
    </r>
  </si>
  <si>
    <r>
      <t xml:space="preserve">Servicios 24 horas lunes a domingo incluidos festivos </t>
    </r>
    <r>
      <rPr>
        <b/>
        <sz val="12"/>
        <rFont val="Arial"/>
        <family val="2"/>
      </rPr>
      <t>manejador canino</t>
    </r>
  </si>
  <si>
    <r>
      <t xml:space="preserve">Servicios 24 horas Lunes a Domingo Incluidos festivos </t>
    </r>
    <r>
      <rPr>
        <b/>
        <sz val="12"/>
        <rFont val="Arial"/>
        <family val="2"/>
      </rPr>
      <t>con arma</t>
    </r>
  </si>
  <si>
    <r>
      <t xml:space="preserve">Servicios 16 horas lunes a sábado sin festivos </t>
    </r>
    <r>
      <rPr>
        <b/>
        <sz val="12"/>
        <color indexed="8"/>
        <rFont val="Arial"/>
        <family val="2"/>
      </rPr>
      <t>manejador canino</t>
    </r>
    <r>
      <rPr>
        <sz val="12"/>
        <color indexed="8"/>
        <rFont val="Arial"/>
        <family val="2"/>
      </rPr>
      <t xml:space="preserve"> 15 horas diurno, 1 hora nocturna</t>
    </r>
  </si>
  <si>
    <r>
      <t xml:space="preserve">Servicios Lunes a viernes sin festivos 16 horas </t>
    </r>
    <r>
      <rPr>
        <b/>
        <sz val="12"/>
        <rFont val="Arial"/>
        <family val="2"/>
      </rPr>
      <t>sin arma</t>
    </r>
    <r>
      <rPr>
        <sz val="12"/>
        <rFont val="Arial"/>
        <family val="2"/>
      </rPr>
      <t xml:space="preserve"> 15 horas diurno, 1 hora nocturna</t>
    </r>
  </si>
  <si>
    <r>
      <t xml:space="preserve">Servicios 16 horas lunes a viernes sin festivos </t>
    </r>
    <r>
      <rPr>
        <b/>
        <sz val="12"/>
        <color indexed="8"/>
        <rFont val="Arial"/>
        <family val="2"/>
      </rPr>
      <t>manejador canino</t>
    </r>
    <r>
      <rPr>
        <sz val="12"/>
        <color indexed="8"/>
        <rFont val="Arial"/>
        <family val="2"/>
      </rPr>
      <t xml:space="preserve"> 15 horas diurno, 1 hora nocturna</t>
    </r>
  </si>
  <si>
    <t>SEDE BOGOTA - FACULTAD DE MEDICINA Y CIENCIAS DE LA SALUD</t>
  </si>
  <si>
    <r>
      <t xml:space="preserve">Servicios 24 horas Lunes a Domingo Incluidos festivos </t>
    </r>
    <r>
      <rPr>
        <b/>
        <sz val="12"/>
        <color rgb="FF000000"/>
        <rFont val="Arial"/>
        <family val="2"/>
      </rPr>
      <t>sin arma</t>
    </r>
  </si>
  <si>
    <r>
      <t xml:space="preserve">Servicios 16 horas lunes a viernes sin festivos </t>
    </r>
    <r>
      <rPr>
        <b/>
        <sz val="12"/>
        <color indexed="8"/>
        <rFont val="Arial"/>
        <family val="2"/>
      </rPr>
      <t xml:space="preserve">manejador canino, </t>
    </r>
    <r>
      <rPr>
        <sz val="12"/>
        <color indexed="8"/>
        <rFont val="Arial"/>
        <family val="2"/>
      </rPr>
      <t>15 horas diurnas, 1 hora nocturna</t>
    </r>
  </si>
  <si>
    <r>
      <t xml:space="preserve">Servicios sábados 12 horas </t>
    </r>
    <r>
      <rPr>
        <b/>
        <sz val="12"/>
        <color indexed="8"/>
        <rFont val="Arial"/>
        <family val="2"/>
      </rPr>
      <t>manejador canino</t>
    </r>
  </si>
  <si>
    <r>
      <t>Servicios lunes a viernes sin festivos, 12 horas</t>
    </r>
    <r>
      <rPr>
        <b/>
        <sz val="12"/>
        <rFont val="Arial"/>
        <family val="2"/>
      </rPr>
      <t xml:space="preserve"> sin arma, Peatonal Torniquete </t>
    </r>
  </si>
  <si>
    <t>SEDE CAMPUS NUEVA GRANADA</t>
  </si>
  <si>
    <r>
      <t>Servicios lunes a sabado sin festivos 16 horas / 15 horas diurnas, 1 hora nocturna</t>
    </r>
    <r>
      <rPr>
        <b/>
        <sz val="12"/>
        <color rgb="FF000000"/>
        <rFont val="Arial"/>
        <family val="2"/>
      </rPr>
      <t xml:space="preserve"> sin arma</t>
    </r>
  </si>
  <si>
    <t>Valor Total de los Servicios antes de IVA</t>
  </si>
  <si>
    <t>AIU (Administración, imprevistos, utilidad) Base Gravable para el IVA (10% del Total de los Servicios)</t>
  </si>
  <si>
    <t>IVA 19% de la Base Gravable</t>
  </si>
  <si>
    <t xml:space="preserve">Valor Total de los servicios año 2021 incluido IVA 19% </t>
  </si>
  <si>
    <t>sede calle 100</t>
  </si>
  <si>
    <t>facultad de salud</t>
  </si>
  <si>
    <t>campus granada norte</t>
  </si>
  <si>
    <t>Medios técnológicos  adicionales</t>
  </si>
  <si>
    <t xml:space="preserve">Medio de comunicación </t>
  </si>
  <si>
    <t>Valor Indivudual mes</t>
  </si>
  <si>
    <t>Valor Total mes</t>
  </si>
  <si>
    <r>
      <t>Total costo medio de comunicación incluido IVA</t>
    </r>
    <r>
      <rPr>
        <b/>
        <sz val="12"/>
        <color rgb="FFFF0000"/>
        <rFont val="Arial"/>
        <family val="2"/>
      </rPr>
      <t xml:space="preserve"> por 10 meses</t>
    </r>
  </si>
  <si>
    <t>Detector de Metales Guardas ingresos peatonales</t>
  </si>
  <si>
    <t>Valor Individual mes</t>
  </si>
  <si>
    <r>
      <t>Total costo detectores incluido IVA</t>
    </r>
    <r>
      <rPr>
        <b/>
        <sz val="12"/>
        <color rgb="FFFF0000"/>
        <rFont val="Arial"/>
        <family val="2"/>
      </rPr>
      <t xml:space="preserve"> por 10 meses</t>
    </r>
  </si>
  <si>
    <t>Valor Total de los Servicios 2021 más valor de los medios adicionales (IVA incluido)</t>
  </si>
  <si>
    <t>% Proyectado</t>
  </si>
  <si>
    <t>SMMLV 2022</t>
  </si>
  <si>
    <t xml:space="preserve">VALOR BASE DEL SERVICIO Tarifa incrementada en 6% para 2022 </t>
  </si>
  <si>
    <r>
      <t xml:space="preserve">Servicios Lunes a viernes sin festivos 16 horas </t>
    </r>
    <r>
      <rPr>
        <b/>
        <sz val="12"/>
        <rFont val="Arial"/>
        <family val="2"/>
      </rPr>
      <t>con arma</t>
    </r>
    <r>
      <rPr>
        <sz val="12"/>
        <rFont val="Arial"/>
        <family val="2"/>
      </rPr>
      <t>, 15 horas diurno, 1 hora nocturna</t>
    </r>
  </si>
  <si>
    <t>Valor Total de los Servicios 2022 antes de IVA</t>
  </si>
  <si>
    <t xml:space="preserve">Valor Total de los servicios año 2022 incluido IVA 19% </t>
  </si>
  <si>
    <t xml:space="preserve">Valor Total del servicios 2021 y 2022 proyeccion de aumento del SMMLV en 6% para 2022. Incluido IVA 19% </t>
  </si>
  <si>
    <t>GRUPO 1 SEDE BOGOTÁ: SEDE CALLE 100, FACULTAD DE MEDICINA Y CIENCIAS DE LA SALUD</t>
  </si>
  <si>
    <t xml:space="preserve">GRUPO 2: SEDE CAMPUS NUEVA GRANADA </t>
  </si>
  <si>
    <t xml:space="preserve">Medios técnológicos  adicionales por diez meses  </t>
  </si>
  <si>
    <r>
      <t>Total costo detectores incluido IVA</t>
    </r>
    <r>
      <rPr>
        <b/>
        <sz val="12"/>
        <rFont val="Arial"/>
        <family val="2"/>
      </rPr>
      <t xml:space="preserve"> por 10 meses</t>
    </r>
  </si>
  <si>
    <r>
      <t>Total costo avanteles incluido IVA</t>
    </r>
    <r>
      <rPr>
        <b/>
        <sz val="12"/>
        <rFont val="Arial"/>
        <family val="2"/>
      </rPr>
      <t xml:space="preserve"> por 10 meses</t>
    </r>
  </si>
  <si>
    <t xml:space="preserve">Plan corporativo Ilimitado medio de comunicación </t>
  </si>
  <si>
    <t xml:space="preserve">Valor Total de los servicios año 2021 y 2022 incluido IVA 19% </t>
  </si>
  <si>
    <t>Valor Total de los Servicios 2021 y 2022 más valor de los medios adicionales (IVA incluido)</t>
  </si>
  <si>
    <t>CALCULO DE TARIFA MINIMA PARTE 2021</t>
  </si>
  <si>
    <t>CALCULO DE TARIFA MINIMA PARTE 2021, 2022</t>
  </si>
  <si>
    <t xml:space="preserve">Características específicas de los equipos ofertados </t>
  </si>
  <si>
    <t xml:space="preserve">Observaciones métodos tecnológicos </t>
  </si>
  <si>
    <t>Los siguientes servicios se prestarán desde el 11 de Octubre de 2021 hasta el 31 de diciembre de 2021</t>
  </si>
  <si>
    <t>TOTAL SERVICIO  (2 meses, 21 dias)</t>
  </si>
  <si>
    <t>Los siguientes servicios se prestarán desde el 11 de octubre de 2021 hasta el 31 de diciembre de 2021</t>
  </si>
  <si>
    <t>Los siguientes servicios se prestarán desde el 01 de Enero de 2022 hasta el 10 de agosto de 2022</t>
  </si>
  <si>
    <t>TOTAL SERVICIO  (7 meses, 10 dias)</t>
  </si>
  <si>
    <t>Los siguientes servicios se prestaran desde el 01 de febrero de 2022 hasta el 10 de junio de 2022 y del 25 de julio de 2022 hasta el 10 de agosto de 2022</t>
  </si>
  <si>
    <t xml:space="preserve">TOTAL SERVICIO ( 4 meses, 27 dias) </t>
  </si>
  <si>
    <t>valor total del contrato del 11 de octubre de 2021 hasta el 31 de diciembre de 2021</t>
  </si>
  <si>
    <r>
      <t xml:space="preserve">Servicios lunes a sabado sin festivos 16 horas / 15 horas diurnas, 1 hora nocturna </t>
    </r>
    <r>
      <rPr>
        <b/>
        <sz val="12"/>
        <color indexed="8"/>
        <rFont val="Arial"/>
        <family val="2"/>
      </rPr>
      <t xml:space="preserve">manejador canino antinarcoticos </t>
    </r>
  </si>
  <si>
    <t>valor total del contrato desde el 01 de Enero de 2022 hasta el 10 de agosto de 2022</t>
  </si>
  <si>
    <t>valor total del contrato del 01 de febrero de 2022 hasta el 10 de junio de 2022 y del 25 de julio de 2022 hasta el 10 de agosto de 2022</t>
  </si>
  <si>
    <t>Los siguientes servicios se prestaran desde el 1 de noviembre de 2021 hasta el 4 de diciembre de 2021</t>
  </si>
  <si>
    <t xml:space="preserve">TOTAL SERVICIO ( 1 mes, 4 dias) </t>
  </si>
  <si>
    <t>TOTAL SERVICIO (1 mes, 4 dias)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</si>
</sst>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[$$-440A]#,##0.00"/>
    <numFmt numFmtId="165" formatCode="#,##0.0"/>
    <numFmt numFmtId="166" formatCode="_-&quot;$&quot;* #,##0.00_-;\-&quot;$&quot;* #,##0.00_-;_-&quot;$&quot;* &quot;-&quot;??_-;_-@_-"/>
    <numFmt numFmtId="167" formatCode="&quot;$&quot;\ #,##0"/>
    <numFmt numFmtId="168" formatCode="0.000000"/>
    <numFmt numFmtId="169" formatCode="_-&quot;$&quot;* #,##0_-;\-&quot;$&quot;* #,##0_-;_-&quot;$&quot;* &quot;-&quot;??_-;_-@_-"/>
    <numFmt numFmtId="170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000000"/>
      <name val="Arial"/>
      <family val="2"/>
    </font>
    <font>
      <sz val="16"/>
      <name val="Calibri"/>
      <family val="2"/>
      <scheme val="minor"/>
    </font>
    <font>
      <b/>
      <sz val="20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27C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3">
    <xf numFmtId="0" fontId="0" fillId="0" borderId="0" xfId="0"/>
    <xf numFmtId="164" fontId="0" fillId="0" borderId="0" xfId="0" applyNumberForma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0" fontId="2" fillId="0" borderId="5" xfId="3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10" fontId="2" fillId="0" borderId="0" xfId="3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center" wrapText="1"/>
    </xf>
    <xf numFmtId="10" fontId="9" fillId="0" borderId="9" xfId="0" applyNumberFormat="1" applyFont="1" applyBorder="1" applyAlignment="1">
      <alignment horizontal="center" vertical="center"/>
    </xf>
    <xf numFmtId="167" fontId="9" fillId="0" borderId="10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9" fillId="3" borderId="9" xfId="0" applyNumberFormat="1" applyFont="1" applyFill="1" applyBorder="1" applyAlignment="1">
      <alignment horizontal="center" vertical="center"/>
    </xf>
    <xf numFmtId="9" fontId="9" fillId="0" borderId="9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0" fontId="9" fillId="3" borderId="9" xfId="0" applyNumberFormat="1" applyFont="1" applyFill="1" applyBorder="1" applyAlignment="1">
      <alignment horizontal="center" vertical="center"/>
    </xf>
    <xf numFmtId="167" fontId="9" fillId="3" borderId="10" xfId="2" applyNumberFormat="1" applyFont="1" applyFill="1" applyBorder="1" applyAlignment="1">
      <alignment horizontal="center" vertical="center"/>
    </xf>
    <xf numFmtId="3" fontId="0" fillId="0" borderId="0" xfId="0" applyNumberFormat="1"/>
    <xf numFmtId="168" fontId="0" fillId="0" borderId="0" xfId="0" applyNumberFormat="1"/>
    <xf numFmtId="168" fontId="0" fillId="0" borderId="0" xfId="0" applyNumberFormat="1" applyAlignment="1">
      <alignment vertical="center"/>
    </xf>
    <xf numFmtId="0" fontId="12" fillId="3" borderId="9" xfId="0" applyFont="1" applyFill="1" applyBorder="1" applyAlignment="1">
      <alignment horizontal="center" vertical="center"/>
    </xf>
    <xf numFmtId="167" fontId="6" fillId="8" borderId="10" xfId="0" applyNumberFormat="1" applyFont="1" applyFill="1" applyBorder="1" applyAlignment="1">
      <alignment horizontal="center" vertical="center"/>
    </xf>
    <xf numFmtId="167" fontId="6" fillId="9" borderId="10" xfId="0" applyNumberFormat="1" applyFont="1" applyFill="1" applyBorder="1" applyAlignment="1">
      <alignment horizontal="center" vertical="center"/>
    </xf>
    <xf numFmtId="169" fontId="0" fillId="0" borderId="0" xfId="2" applyNumberFormat="1" applyFont="1" applyAlignment="1">
      <alignment vertical="center"/>
    </xf>
    <xf numFmtId="167" fontId="13" fillId="9" borderId="10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/>
    </xf>
    <xf numFmtId="170" fontId="0" fillId="0" borderId="0" xfId="1" applyNumberFormat="1" applyFont="1"/>
    <xf numFmtId="167" fontId="13" fillId="9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164" fontId="6" fillId="9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9" fontId="9" fillId="0" borderId="0" xfId="3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4" borderId="0" xfId="0" applyFont="1" applyFill="1" applyBorder="1" applyAlignment="1">
      <alignment horizontal="center" vertical="center" wrapText="1"/>
    </xf>
    <xf numFmtId="167" fontId="9" fillId="3" borderId="0" xfId="2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9" fontId="9" fillId="0" borderId="5" xfId="3" applyFont="1" applyFill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67" fontId="9" fillId="3" borderId="6" xfId="2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/>
    </xf>
    <xf numFmtId="9" fontId="9" fillId="3" borderId="0" xfId="3" applyFont="1" applyFill="1" applyBorder="1" applyAlignment="1">
      <alignment horizontal="center" vertical="center"/>
    </xf>
    <xf numFmtId="10" fontId="9" fillId="3" borderId="0" xfId="0" applyNumberFormat="1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3" fontId="0" fillId="3" borderId="0" xfId="0" applyNumberFormat="1" applyFill="1" applyBorder="1" applyAlignment="1">
      <alignment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/>
    </xf>
    <xf numFmtId="10" fontId="16" fillId="0" borderId="5" xfId="3" applyNumberFormat="1" applyFont="1" applyFill="1" applyBorder="1" applyAlignment="1">
      <alignment horizontal="center" vertical="center" wrapText="1"/>
    </xf>
    <xf numFmtId="167" fontId="19" fillId="9" borderId="6" xfId="0" applyNumberFormat="1" applyFont="1" applyFill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167" fontId="19" fillId="9" borderId="10" xfId="0" applyNumberFormat="1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9" fontId="9" fillId="0" borderId="9" xfId="3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/>
    </xf>
    <xf numFmtId="9" fontId="9" fillId="0" borderId="9" xfId="3" applyFont="1" applyFill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9" fontId="9" fillId="0" borderId="9" xfId="3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15" fillId="9" borderId="21" xfId="0" applyFont="1" applyFill="1" applyBorder="1" applyAlignment="1">
      <alignment horizontal="left" vertical="center" wrapText="1"/>
    </xf>
    <xf numFmtId="0" fontId="15" fillId="9" borderId="22" xfId="0" applyFont="1" applyFill="1" applyBorder="1" applyAlignment="1">
      <alignment horizontal="left" vertical="center" wrapText="1"/>
    </xf>
    <xf numFmtId="0" fontId="15" fillId="9" borderId="23" xfId="0" applyFont="1" applyFill="1" applyBorder="1" applyAlignment="1">
      <alignment horizontal="left" vertical="center" wrapText="1"/>
    </xf>
    <xf numFmtId="0" fontId="15" fillId="9" borderId="24" xfId="0" applyFont="1" applyFill="1" applyBorder="1" applyAlignment="1">
      <alignment horizontal="left" vertical="center" wrapText="1"/>
    </xf>
    <xf numFmtId="0" fontId="15" fillId="9" borderId="20" xfId="0" applyFont="1" applyFill="1" applyBorder="1" applyAlignment="1">
      <alignment horizontal="left" vertical="center" wrapText="1"/>
    </xf>
    <xf numFmtId="0" fontId="15" fillId="9" borderId="25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9" fontId="9" fillId="3" borderId="15" xfId="3" applyFont="1" applyFill="1" applyBorder="1" applyAlignment="1">
      <alignment horizontal="center" vertical="center"/>
    </xf>
    <xf numFmtId="9" fontId="9" fillId="3" borderId="16" xfId="3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9" fontId="9" fillId="0" borderId="9" xfId="3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164" fontId="6" fillId="5" borderId="9" xfId="0" applyNumberFormat="1" applyFont="1" applyFill="1" applyBorder="1" applyAlignment="1">
      <alignment horizontal="center" vertical="center" wrapText="1"/>
    </xf>
    <xf numFmtId="164" fontId="6" fillId="5" borderId="10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3" fontId="3" fillId="2" borderId="28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9" fontId="9" fillId="0" borderId="15" xfId="3" applyFont="1" applyFill="1" applyBorder="1" applyAlignment="1">
      <alignment horizontal="center" vertical="center"/>
    </xf>
    <xf numFmtId="9" fontId="9" fillId="0" borderId="16" xfId="3" applyFont="1" applyFill="1" applyBorder="1" applyAlignment="1">
      <alignment horizontal="center" vertical="center"/>
    </xf>
    <xf numFmtId="3" fontId="3" fillId="10" borderId="1" xfId="0" applyNumberFormat="1" applyFont="1" applyFill="1" applyBorder="1" applyAlignment="1">
      <alignment horizontal="center" vertical="center"/>
    </xf>
    <xf numFmtId="3" fontId="3" fillId="10" borderId="18" xfId="0" applyNumberFormat="1" applyFont="1" applyFill="1" applyBorder="1" applyAlignment="1">
      <alignment horizontal="center" vertical="center"/>
    </xf>
    <xf numFmtId="3" fontId="3" fillId="10" borderId="19" xfId="0" applyNumberFormat="1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9" fontId="9" fillId="3" borderId="9" xfId="3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180BC-9F0A-4A7D-84E1-65D1C839D72F}">
  <sheetPr>
    <tabColor rgb="FFFFFF00"/>
  </sheetPr>
  <dimension ref="A1:U208"/>
  <sheetViews>
    <sheetView showGridLines="0" topLeftCell="B41" zoomScale="70" zoomScaleNormal="70" zoomScaleSheetLayoutView="85" workbookViewId="0">
      <selection activeCell="B50" sqref="B50:K84"/>
    </sheetView>
  </sheetViews>
  <sheetFormatPr baseColWidth="10" defaultRowHeight="15" x14ac:dyDescent="0.25"/>
  <cols>
    <col min="1" max="1" width="3.85546875" customWidth="1"/>
    <col min="2" max="2" width="22.85546875" customWidth="1"/>
    <col min="3" max="3" width="15.42578125" customWidth="1"/>
    <col min="4" max="4" width="18.28515625" customWidth="1"/>
    <col min="5" max="5" width="12.5703125" customWidth="1"/>
    <col min="6" max="6" width="19.140625" customWidth="1"/>
    <col min="7" max="7" width="17.85546875" customWidth="1"/>
    <col min="8" max="8" width="20.7109375" customWidth="1"/>
    <col min="9" max="9" width="20.5703125" bestFit="1" customWidth="1"/>
    <col min="10" max="10" width="20.7109375" customWidth="1"/>
    <col min="11" max="11" width="20.5703125" style="1" bestFit="1" customWidth="1"/>
    <col min="12" max="12" width="14.7109375" bestFit="1" customWidth="1"/>
    <col min="13" max="13" width="14.28515625" bestFit="1" customWidth="1"/>
    <col min="14" max="14" width="14.28515625" customWidth="1"/>
    <col min="15" max="15" width="17.42578125" bestFit="1" customWidth="1"/>
    <col min="16" max="17" width="17.42578125" customWidth="1"/>
    <col min="18" max="18" width="22" bestFit="1" customWidth="1"/>
    <col min="19" max="21" width="14.7109375" bestFit="1" customWidth="1"/>
  </cols>
  <sheetData>
    <row r="1" spans="2:11" ht="15.75" thickBot="1" x14ac:dyDescent="0.3"/>
    <row r="2" spans="2:11" ht="21.75" thickBot="1" x14ac:dyDescent="0.3">
      <c r="G2" s="154" t="s">
        <v>64</v>
      </c>
      <c r="H2" s="155"/>
      <c r="I2" s="155"/>
      <c r="J2" s="155"/>
      <c r="K2" s="156"/>
    </row>
    <row r="3" spans="2:11" ht="21.75" thickBot="1" x14ac:dyDescent="0.3">
      <c r="B3" s="137" t="s">
        <v>63</v>
      </c>
      <c r="C3" s="138"/>
      <c r="D3" s="138"/>
      <c r="E3" s="138"/>
      <c r="F3" s="139"/>
      <c r="G3" s="68"/>
      <c r="H3" s="36" t="s">
        <v>48</v>
      </c>
      <c r="I3" s="36" t="s">
        <v>0</v>
      </c>
      <c r="J3" s="36" t="s">
        <v>1</v>
      </c>
      <c r="K3" s="69" t="s">
        <v>2</v>
      </c>
    </row>
    <row r="4" spans="2:11" ht="21" x14ac:dyDescent="0.25">
      <c r="B4" s="2"/>
      <c r="C4" s="3"/>
      <c r="D4" s="3" t="s">
        <v>0</v>
      </c>
      <c r="E4" s="3" t="s">
        <v>1</v>
      </c>
      <c r="F4" s="66" t="s">
        <v>2</v>
      </c>
      <c r="G4" s="70" t="s">
        <v>3</v>
      </c>
      <c r="H4" s="37"/>
      <c r="I4" s="38">
        <v>908526</v>
      </c>
      <c r="J4" s="39">
        <v>8.8000000000000007</v>
      </c>
      <c r="K4" s="71">
        <v>7995028.8000000007</v>
      </c>
    </row>
    <row r="5" spans="2:11" ht="21.75" thickBot="1" x14ac:dyDescent="0.3">
      <c r="B5" s="4" t="s">
        <v>3</v>
      </c>
      <c r="C5" s="5"/>
      <c r="D5" s="6">
        <v>908526</v>
      </c>
      <c r="E5" s="7">
        <v>8.8000000000000007</v>
      </c>
      <c r="F5" s="67">
        <v>7995028.8000000007</v>
      </c>
      <c r="G5" s="72" t="s">
        <v>49</v>
      </c>
      <c r="H5" s="73">
        <v>0.06</v>
      </c>
      <c r="I5" s="6">
        <v>963037.56</v>
      </c>
      <c r="J5" s="7">
        <v>8.8000000000000007</v>
      </c>
      <c r="K5" s="8">
        <v>8474730.5280000009</v>
      </c>
    </row>
    <row r="6" spans="2:11" ht="21.75" thickBot="1" x14ac:dyDescent="0.3">
      <c r="F6" s="42"/>
      <c r="G6" s="9"/>
    </row>
    <row r="7" spans="2:11" ht="21" customHeight="1" x14ac:dyDescent="0.25">
      <c r="B7" s="165" t="s">
        <v>55</v>
      </c>
      <c r="C7" s="166"/>
      <c r="D7" s="166"/>
      <c r="E7" s="166"/>
      <c r="F7" s="166"/>
      <c r="G7" s="166"/>
      <c r="H7" s="166"/>
      <c r="I7" s="166"/>
      <c r="J7" s="166"/>
      <c r="K7" s="167"/>
    </row>
    <row r="8" spans="2:11" ht="21.75" customHeight="1" thickBot="1" x14ac:dyDescent="0.3">
      <c r="B8" s="168"/>
      <c r="C8" s="169"/>
      <c r="D8" s="169"/>
      <c r="E8" s="169"/>
      <c r="F8" s="169"/>
      <c r="G8" s="169"/>
      <c r="H8" s="169"/>
      <c r="I8" s="169"/>
      <c r="J8" s="169"/>
      <c r="K8" s="170"/>
    </row>
    <row r="9" spans="2:11" ht="37.5" customHeight="1" x14ac:dyDescent="0.25">
      <c r="B9" s="140" t="s">
        <v>4</v>
      </c>
      <c r="C9" s="141"/>
      <c r="D9" s="141"/>
      <c r="E9" s="141"/>
      <c r="F9" s="141"/>
      <c r="G9" s="141"/>
      <c r="H9" s="141"/>
      <c r="I9" s="141"/>
      <c r="J9" s="141"/>
      <c r="K9" s="142"/>
    </row>
    <row r="10" spans="2:11" ht="78.75" x14ac:dyDescent="0.25">
      <c r="B10" s="10" t="s">
        <v>5</v>
      </c>
      <c r="C10" s="90" t="s">
        <v>6</v>
      </c>
      <c r="D10" s="11" t="s">
        <v>7</v>
      </c>
      <c r="E10" s="90" t="s">
        <v>8</v>
      </c>
      <c r="F10" s="90" t="s">
        <v>9</v>
      </c>
      <c r="G10" s="90" t="s">
        <v>10</v>
      </c>
      <c r="H10" s="11" t="s">
        <v>11</v>
      </c>
      <c r="I10" s="90" t="s">
        <v>12</v>
      </c>
      <c r="J10" s="90" t="s">
        <v>13</v>
      </c>
      <c r="K10" s="12" t="s">
        <v>14</v>
      </c>
    </row>
    <row r="11" spans="2:11" ht="23.25" customHeight="1" x14ac:dyDescent="0.25">
      <c r="B11" s="143" t="s">
        <v>15</v>
      </c>
      <c r="C11" s="144"/>
      <c r="D11" s="144"/>
      <c r="E11" s="144"/>
      <c r="F11" s="144"/>
      <c r="G11" s="144"/>
      <c r="H11" s="144"/>
      <c r="I11" s="144"/>
      <c r="J11" s="144"/>
      <c r="K11" s="145"/>
    </row>
    <row r="12" spans="2:11" ht="23.25" customHeight="1" x14ac:dyDescent="0.25">
      <c r="B12" s="126" t="s">
        <v>67</v>
      </c>
      <c r="C12" s="127"/>
      <c r="D12" s="127"/>
      <c r="E12" s="127"/>
      <c r="F12" s="127"/>
      <c r="G12" s="127"/>
      <c r="H12" s="127"/>
      <c r="I12" s="146" t="s">
        <v>68</v>
      </c>
      <c r="J12" s="127"/>
      <c r="K12" s="147"/>
    </row>
    <row r="13" spans="2:11" s="15" customFormat="1" ht="37.5" customHeight="1" x14ac:dyDescent="0.25">
      <c r="B13" s="148" t="s">
        <v>16</v>
      </c>
      <c r="C13" s="150">
        <v>7</v>
      </c>
      <c r="D13" s="125">
        <v>7995028.8000000007</v>
      </c>
      <c r="E13" s="152">
        <v>0.08</v>
      </c>
      <c r="F13" s="125">
        <v>639602.30400000012</v>
      </c>
      <c r="G13" s="13">
        <v>0.55969999999999998</v>
      </c>
      <c r="H13" s="115">
        <v>20</v>
      </c>
      <c r="I13" s="83"/>
      <c r="J13" s="83"/>
      <c r="K13" s="14"/>
    </row>
    <row r="14" spans="2:11" s="15" customFormat="1" ht="37.5" customHeight="1" x14ac:dyDescent="0.25">
      <c r="B14" s="149"/>
      <c r="C14" s="151"/>
      <c r="D14" s="125"/>
      <c r="E14" s="153"/>
      <c r="F14" s="125"/>
      <c r="G14" s="13">
        <v>0.44030000000000002</v>
      </c>
      <c r="H14" s="115"/>
      <c r="I14" s="83"/>
      <c r="J14" s="83"/>
      <c r="K14" s="14"/>
    </row>
    <row r="15" spans="2:11" s="15" customFormat="1" ht="30.75" x14ac:dyDescent="0.25">
      <c r="B15" s="98" t="s">
        <v>17</v>
      </c>
      <c r="C15" s="99">
        <v>3</v>
      </c>
      <c r="D15" s="83">
        <v>7995028.8000000007</v>
      </c>
      <c r="E15" s="101">
        <v>0.08</v>
      </c>
      <c r="F15" s="100">
        <v>639602.30400000012</v>
      </c>
      <c r="G15" s="13">
        <v>0.55969999999999998</v>
      </c>
      <c r="H15" s="86">
        <v>4</v>
      </c>
      <c r="I15" s="83"/>
      <c r="J15" s="83"/>
      <c r="K15" s="14"/>
    </row>
    <row r="16" spans="2:11" s="15" customFormat="1" ht="30.75" x14ac:dyDescent="0.25">
      <c r="B16" s="98" t="s">
        <v>18</v>
      </c>
      <c r="C16" s="99">
        <v>4</v>
      </c>
      <c r="D16" s="83">
        <v>7995028.8000000007</v>
      </c>
      <c r="E16" s="101">
        <v>0.08</v>
      </c>
      <c r="F16" s="100">
        <v>639602.30400000012</v>
      </c>
      <c r="G16" s="13">
        <v>0.55969999999999998</v>
      </c>
      <c r="H16" s="86">
        <v>4</v>
      </c>
      <c r="I16" s="83"/>
      <c r="J16" s="83"/>
      <c r="K16" s="14"/>
    </row>
    <row r="17" spans="2:17" s="15" customFormat="1" ht="61.5" x14ac:dyDescent="0.25">
      <c r="B17" s="98" t="s">
        <v>19</v>
      </c>
      <c r="C17" s="99">
        <v>3</v>
      </c>
      <c r="D17" s="83">
        <v>7995028.8000000007</v>
      </c>
      <c r="E17" s="101">
        <v>0.08</v>
      </c>
      <c r="F17" s="100">
        <v>639602.30400000012</v>
      </c>
      <c r="G17" s="16">
        <v>1</v>
      </c>
      <c r="H17" s="86">
        <v>30</v>
      </c>
      <c r="I17" s="83"/>
      <c r="J17" s="83"/>
      <c r="K17" s="14"/>
    </row>
    <row r="18" spans="2:17" s="15" customFormat="1" ht="60.75" x14ac:dyDescent="0.25">
      <c r="B18" s="98" t="s">
        <v>20</v>
      </c>
      <c r="C18" s="99">
        <v>1</v>
      </c>
      <c r="D18" s="83">
        <v>7995028.8000000007</v>
      </c>
      <c r="E18" s="101">
        <v>0.11</v>
      </c>
      <c r="F18" s="100">
        <v>879453.16800000006</v>
      </c>
      <c r="G18" s="17">
        <v>1</v>
      </c>
      <c r="H18" s="86">
        <v>30</v>
      </c>
      <c r="I18" s="83"/>
      <c r="J18" s="83"/>
      <c r="K18" s="14"/>
    </row>
    <row r="19" spans="2:17" s="15" customFormat="1" ht="60.75" x14ac:dyDescent="0.25">
      <c r="B19" s="98" t="s">
        <v>21</v>
      </c>
      <c r="C19" s="97">
        <v>1</v>
      </c>
      <c r="D19" s="83">
        <v>7995028.8000000007</v>
      </c>
      <c r="E19" s="101">
        <v>0.1</v>
      </c>
      <c r="F19" s="100">
        <v>799502.88000000012</v>
      </c>
      <c r="G19" s="17">
        <v>1</v>
      </c>
      <c r="H19" s="86">
        <v>30</v>
      </c>
      <c r="I19" s="83"/>
      <c r="J19" s="83"/>
      <c r="K19" s="14"/>
      <c r="L19" s="18"/>
      <c r="M19" s="18"/>
      <c r="N19" s="18"/>
      <c r="O19" s="18"/>
      <c r="P19" s="18"/>
      <c r="Q19" s="18"/>
    </row>
    <row r="20" spans="2:17" s="15" customFormat="1" ht="60.75" customHeight="1" x14ac:dyDescent="0.25">
      <c r="B20" s="116" t="s">
        <v>22</v>
      </c>
      <c r="C20" s="118">
        <v>1</v>
      </c>
      <c r="D20" s="120">
        <v>7995028.8000000007</v>
      </c>
      <c r="E20" s="121">
        <v>0.11</v>
      </c>
      <c r="F20" s="120">
        <v>879453.16800000006</v>
      </c>
      <c r="G20" s="19">
        <v>0.55969999999999998</v>
      </c>
      <c r="H20" s="123">
        <v>24</v>
      </c>
      <c r="I20" s="89"/>
      <c r="J20" s="89"/>
      <c r="K20" s="20"/>
    </row>
    <row r="21" spans="2:17" s="22" customFormat="1" ht="60.75" customHeight="1" x14ac:dyDescent="0.25">
      <c r="B21" s="117"/>
      <c r="C21" s="119"/>
      <c r="D21" s="120"/>
      <c r="E21" s="122"/>
      <c r="F21" s="120"/>
      <c r="G21" s="19">
        <v>0.44030000000000002</v>
      </c>
      <c r="H21" s="123"/>
      <c r="I21" s="89"/>
      <c r="J21" s="89"/>
      <c r="K21" s="20"/>
      <c r="L21" s="21"/>
      <c r="M21" s="21"/>
      <c r="N21" s="21"/>
      <c r="O21" s="21"/>
      <c r="P21" s="21"/>
      <c r="Q21" s="21"/>
    </row>
    <row r="22" spans="2:17" s="15" customFormat="1" ht="48" customHeight="1" x14ac:dyDescent="0.25">
      <c r="B22" s="126" t="s">
        <v>78</v>
      </c>
      <c r="C22" s="127"/>
      <c r="D22" s="127"/>
      <c r="E22" s="127"/>
      <c r="F22" s="127"/>
      <c r="G22" s="127"/>
      <c r="H22" s="127"/>
      <c r="I22" s="128" t="s">
        <v>79</v>
      </c>
      <c r="J22" s="129"/>
      <c r="K22" s="130"/>
    </row>
    <row r="23" spans="2:17" s="23" customFormat="1" ht="39.75" customHeight="1" x14ac:dyDescent="0.25">
      <c r="B23" s="131" t="s">
        <v>23</v>
      </c>
      <c r="C23" s="132">
        <v>1</v>
      </c>
      <c r="D23" s="125">
        <v>7995028.8000000007</v>
      </c>
      <c r="E23" s="124">
        <v>0.08</v>
      </c>
      <c r="F23" s="125">
        <f>E23*D23</f>
        <v>639602.30400000012</v>
      </c>
      <c r="G23" s="13">
        <v>0.55969999999999998</v>
      </c>
      <c r="H23" s="115">
        <v>20</v>
      </c>
      <c r="I23" s="83"/>
      <c r="J23" s="83"/>
      <c r="K23" s="20"/>
      <c r="L23" s="18"/>
      <c r="M23" s="18"/>
      <c r="N23" s="18"/>
      <c r="O23" s="18"/>
      <c r="P23" s="18"/>
      <c r="Q23" s="18"/>
    </row>
    <row r="24" spans="2:17" s="23" customFormat="1" ht="43.5" customHeight="1" x14ac:dyDescent="0.25">
      <c r="B24" s="131"/>
      <c r="C24" s="132"/>
      <c r="D24" s="125"/>
      <c r="E24" s="124"/>
      <c r="F24" s="125"/>
      <c r="G24" s="13">
        <v>0.44030000000000002</v>
      </c>
      <c r="H24" s="115"/>
      <c r="I24" s="83"/>
      <c r="J24" s="83"/>
      <c r="K24" s="20"/>
      <c r="L24" s="18"/>
      <c r="M24" s="18"/>
      <c r="N24" s="18"/>
      <c r="O24" s="18"/>
      <c r="P24" s="18"/>
      <c r="Q24" s="18"/>
    </row>
    <row r="25" spans="2:17" s="23" customFormat="1" ht="42.75" customHeight="1" x14ac:dyDescent="0.25">
      <c r="B25" s="180" t="s">
        <v>24</v>
      </c>
      <c r="C25" s="132">
        <v>1</v>
      </c>
      <c r="D25" s="125">
        <v>7995028.8000000007</v>
      </c>
      <c r="E25" s="124">
        <v>0.11</v>
      </c>
      <c r="F25" s="125">
        <v>879453.16800000006</v>
      </c>
      <c r="G25" s="13">
        <v>0.55969999999999998</v>
      </c>
      <c r="H25" s="115">
        <v>20</v>
      </c>
      <c r="I25" s="83"/>
      <c r="J25" s="83"/>
      <c r="K25" s="20"/>
      <c r="L25" s="18"/>
      <c r="M25" s="18"/>
      <c r="N25" s="18"/>
      <c r="O25" s="18"/>
      <c r="P25" s="18"/>
      <c r="Q25" s="18"/>
    </row>
    <row r="26" spans="2:17" s="23" customFormat="1" ht="61.5" customHeight="1" x14ac:dyDescent="0.25">
      <c r="B26" s="180"/>
      <c r="C26" s="132"/>
      <c r="D26" s="125"/>
      <c r="E26" s="124"/>
      <c r="F26" s="125"/>
      <c r="G26" s="13">
        <v>0.44030000000000002</v>
      </c>
      <c r="H26" s="115"/>
      <c r="I26" s="83"/>
      <c r="J26" s="83"/>
      <c r="K26" s="20"/>
      <c r="L26" s="18"/>
      <c r="M26" s="18"/>
      <c r="N26" s="18"/>
      <c r="O26" s="18"/>
      <c r="P26" s="18"/>
      <c r="Q26" s="18"/>
    </row>
    <row r="27" spans="2:17" s="15" customFormat="1" ht="15.75" x14ac:dyDescent="0.25">
      <c r="B27" s="171" t="s">
        <v>25</v>
      </c>
      <c r="C27" s="172"/>
      <c r="D27" s="172"/>
      <c r="E27" s="172"/>
      <c r="F27" s="172"/>
      <c r="G27" s="172"/>
      <c r="H27" s="172"/>
      <c r="I27" s="172"/>
      <c r="J27" s="172"/>
      <c r="K27" s="173"/>
      <c r="L27" s="18"/>
      <c r="M27" s="18"/>
      <c r="N27" s="18"/>
      <c r="O27" s="18"/>
      <c r="P27" s="18"/>
      <c r="Q27" s="18"/>
    </row>
    <row r="28" spans="2:17" s="15" customFormat="1" ht="15.75" customHeight="1" x14ac:dyDescent="0.25">
      <c r="B28" s="171" t="s">
        <v>69</v>
      </c>
      <c r="C28" s="172"/>
      <c r="D28" s="172"/>
      <c r="E28" s="172"/>
      <c r="F28" s="172"/>
      <c r="G28" s="172"/>
      <c r="H28" s="172"/>
      <c r="I28" s="174" t="s">
        <v>68</v>
      </c>
      <c r="J28" s="172"/>
      <c r="K28" s="173"/>
      <c r="L28" s="18"/>
      <c r="M28" s="18"/>
      <c r="N28" s="18"/>
      <c r="O28" s="18"/>
      <c r="P28" s="18"/>
      <c r="Q28" s="18"/>
    </row>
    <row r="29" spans="2:17" s="15" customFormat="1" ht="58.5" customHeight="1" x14ac:dyDescent="0.25">
      <c r="B29" s="81" t="s">
        <v>26</v>
      </c>
      <c r="C29" s="82">
        <v>2</v>
      </c>
      <c r="D29" s="83">
        <v>7995028.8000000007</v>
      </c>
      <c r="E29" s="84">
        <v>0.08</v>
      </c>
      <c r="F29" s="83">
        <v>639602.30400000012</v>
      </c>
      <c r="G29" s="16">
        <v>1</v>
      </c>
      <c r="H29" s="85">
        <v>30</v>
      </c>
      <c r="I29" s="89"/>
      <c r="J29" s="89"/>
      <c r="K29" s="20"/>
      <c r="L29" s="18"/>
      <c r="M29" s="18"/>
      <c r="N29" s="18"/>
      <c r="O29" s="18"/>
      <c r="P29" s="18"/>
      <c r="Q29" s="18"/>
    </row>
    <row r="30" spans="2:17" s="15" customFormat="1" ht="49.5" customHeight="1" x14ac:dyDescent="0.25">
      <c r="B30" s="180" t="s">
        <v>27</v>
      </c>
      <c r="C30" s="132">
        <v>1</v>
      </c>
      <c r="D30" s="125">
        <v>7995028.8000000007</v>
      </c>
      <c r="E30" s="124">
        <v>0.11</v>
      </c>
      <c r="F30" s="125">
        <v>879453.16800000006</v>
      </c>
      <c r="G30" s="19">
        <v>0.55969999999999998</v>
      </c>
      <c r="H30" s="123">
        <v>20</v>
      </c>
      <c r="I30" s="89"/>
      <c r="J30" s="89"/>
      <c r="K30" s="20"/>
      <c r="L30" s="18"/>
      <c r="M30" s="18"/>
      <c r="N30" s="18"/>
      <c r="O30" s="18"/>
      <c r="P30" s="18"/>
      <c r="Q30" s="18"/>
    </row>
    <row r="31" spans="2:17" s="15" customFormat="1" ht="46.5" customHeight="1" x14ac:dyDescent="0.25">
      <c r="B31" s="180"/>
      <c r="C31" s="132"/>
      <c r="D31" s="125"/>
      <c r="E31" s="124"/>
      <c r="F31" s="125"/>
      <c r="G31" s="19">
        <v>0.44030000000000002</v>
      </c>
      <c r="H31" s="123"/>
      <c r="I31" s="89"/>
      <c r="J31" s="89"/>
      <c r="K31" s="20"/>
      <c r="L31" s="18"/>
      <c r="M31" s="18"/>
      <c r="N31" s="18"/>
      <c r="O31" s="18"/>
      <c r="P31" s="18"/>
      <c r="Q31" s="18"/>
    </row>
    <row r="32" spans="2:17" s="23" customFormat="1" ht="45" customHeight="1" x14ac:dyDescent="0.25">
      <c r="B32" s="81" t="s">
        <v>28</v>
      </c>
      <c r="C32" s="82">
        <v>1</v>
      </c>
      <c r="D32" s="83">
        <v>7995028.8000000007</v>
      </c>
      <c r="E32" s="84">
        <v>0.11</v>
      </c>
      <c r="F32" s="83">
        <v>879453.16800000006</v>
      </c>
      <c r="G32" s="19">
        <v>0.55969999999999998</v>
      </c>
      <c r="H32" s="85">
        <v>4</v>
      </c>
      <c r="I32" s="89"/>
      <c r="J32" s="89"/>
      <c r="K32" s="20"/>
      <c r="L32" s="18"/>
      <c r="M32" s="18"/>
      <c r="N32" s="18"/>
      <c r="O32" s="18"/>
      <c r="P32" s="18"/>
      <c r="Q32" s="18"/>
    </row>
    <row r="33" spans="1:17" s="15" customFormat="1" ht="15.75" x14ac:dyDescent="0.25">
      <c r="B33" s="171" t="s">
        <v>25</v>
      </c>
      <c r="C33" s="172"/>
      <c r="D33" s="172"/>
      <c r="E33" s="172"/>
      <c r="F33" s="172"/>
      <c r="G33" s="172"/>
      <c r="H33" s="172"/>
      <c r="I33" s="172"/>
      <c r="J33" s="172"/>
      <c r="K33" s="173"/>
      <c r="L33" s="18"/>
      <c r="M33" s="18"/>
      <c r="N33" s="18"/>
      <c r="O33" s="18"/>
      <c r="P33" s="18"/>
      <c r="Q33" s="18"/>
    </row>
    <row r="34" spans="1:17" s="15" customFormat="1" ht="46.5" customHeight="1" x14ac:dyDescent="0.25">
      <c r="B34" s="171" t="s">
        <v>78</v>
      </c>
      <c r="C34" s="172"/>
      <c r="D34" s="172"/>
      <c r="E34" s="172"/>
      <c r="F34" s="172"/>
      <c r="G34" s="172"/>
      <c r="H34" s="172"/>
      <c r="I34" s="174" t="s">
        <v>80</v>
      </c>
      <c r="J34" s="172"/>
      <c r="K34" s="173"/>
      <c r="L34" s="18"/>
      <c r="M34" s="18"/>
      <c r="N34" s="18"/>
      <c r="O34" s="18"/>
      <c r="P34" s="18"/>
      <c r="Q34" s="18"/>
    </row>
    <row r="35" spans="1:17" s="15" customFormat="1" ht="75" customHeight="1" thickBot="1" x14ac:dyDescent="0.3">
      <c r="B35" s="52" t="s">
        <v>29</v>
      </c>
      <c r="C35" s="53">
        <v>1</v>
      </c>
      <c r="D35" s="54">
        <v>7995028.8000000007</v>
      </c>
      <c r="E35" s="55">
        <v>0.08</v>
      </c>
      <c r="F35" s="54">
        <v>639602.30400000012</v>
      </c>
      <c r="G35" s="56">
        <v>0.55969999999999998</v>
      </c>
      <c r="H35" s="57">
        <v>20</v>
      </c>
      <c r="I35" s="54"/>
      <c r="J35" s="54"/>
      <c r="K35" s="58"/>
      <c r="L35" s="18"/>
      <c r="M35" s="18"/>
      <c r="N35" s="18"/>
      <c r="O35" s="18"/>
      <c r="P35" s="18"/>
      <c r="Q35" s="18"/>
    </row>
    <row r="36" spans="1:17" s="15" customFormat="1" ht="15.75" x14ac:dyDescent="0.25">
      <c r="B36" s="188" t="s">
        <v>32</v>
      </c>
      <c r="C36" s="189"/>
      <c r="D36" s="189"/>
      <c r="E36" s="189"/>
      <c r="F36" s="189"/>
      <c r="G36" s="189"/>
      <c r="H36" s="189"/>
      <c r="I36" s="189"/>
      <c r="J36" s="190"/>
      <c r="K36" s="25">
        <v>0</v>
      </c>
      <c r="L36" s="18"/>
      <c r="M36" s="18"/>
      <c r="N36" s="18"/>
      <c r="O36" s="18"/>
      <c r="P36" s="18"/>
      <c r="Q36" s="18"/>
    </row>
    <row r="37" spans="1:17" s="15" customFormat="1" ht="15.75" x14ac:dyDescent="0.25">
      <c r="B37" s="133" t="s">
        <v>33</v>
      </c>
      <c r="C37" s="134"/>
      <c r="D37" s="134"/>
      <c r="E37" s="134"/>
      <c r="F37" s="134"/>
      <c r="G37" s="134"/>
      <c r="H37" s="134"/>
      <c r="I37" s="134"/>
      <c r="J37" s="134"/>
      <c r="K37" s="26">
        <v>0</v>
      </c>
      <c r="L37" s="18"/>
      <c r="M37" s="18"/>
      <c r="N37" s="18"/>
      <c r="O37" s="18"/>
      <c r="P37" s="18"/>
      <c r="Q37" s="18"/>
    </row>
    <row r="38" spans="1:17" s="15" customFormat="1" ht="15.75" x14ac:dyDescent="0.25">
      <c r="B38" s="133" t="s">
        <v>34</v>
      </c>
      <c r="C38" s="134"/>
      <c r="D38" s="134"/>
      <c r="E38" s="134"/>
      <c r="F38" s="134"/>
      <c r="G38" s="134"/>
      <c r="H38" s="134"/>
      <c r="I38" s="134"/>
      <c r="J38" s="134"/>
      <c r="K38" s="26">
        <v>0</v>
      </c>
      <c r="L38" s="18"/>
      <c r="M38" s="18"/>
      <c r="N38" s="18"/>
      <c r="O38" s="18"/>
      <c r="P38" s="18"/>
      <c r="Q38" s="18"/>
    </row>
    <row r="39" spans="1:17" s="15" customFormat="1" ht="20.25" x14ac:dyDescent="0.25">
      <c r="B39" s="175" t="s">
        <v>35</v>
      </c>
      <c r="C39" s="176"/>
      <c r="D39" s="176"/>
      <c r="E39" s="176"/>
      <c r="F39" s="176"/>
      <c r="G39" s="176"/>
      <c r="H39" s="176"/>
      <c r="I39" s="176"/>
      <c r="J39" s="176"/>
      <c r="K39" s="28">
        <v>0</v>
      </c>
      <c r="L39" s="18"/>
      <c r="M39" s="18"/>
      <c r="N39" s="18"/>
      <c r="O39" s="18"/>
      <c r="P39" s="18"/>
      <c r="Q39" s="18"/>
    </row>
    <row r="40" spans="1:17" s="15" customFormat="1" ht="61.5" x14ac:dyDescent="0.25">
      <c r="B40" s="177" t="s">
        <v>39</v>
      </c>
      <c r="C40" s="178" t="s">
        <v>40</v>
      </c>
      <c r="D40" s="179"/>
      <c r="E40" s="29">
        <v>7</v>
      </c>
      <c r="F40" s="29" t="s">
        <v>41</v>
      </c>
      <c r="G40" s="30"/>
      <c r="H40" s="29" t="s">
        <v>42</v>
      </c>
      <c r="I40" s="30"/>
      <c r="J40" s="29" t="s">
        <v>43</v>
      </c>
      <c r="K40" s="31"/>
      <c r="L40" s="18"/>
      <c r="M40" s="18"/>
      <c r="N40" s="18"/>
      <c r="O40" s="18"/>
      <c r="P40" s="18"/>
      <c r="Q40" s="18"/>
    </row>
    <row r="41" spans="1:17" s="15" customFormat="1" ht="45.75" x14ac:dyDescent="0.25">
      <c r="B41" s="177"/>
      <c r="C41" s="178" t="s">
        <v>44</v>
      </c>
      <c r="D41" s="179"/>
      <c r="E41" s="29">
        <v>3</v>
      </c>
      <c r="F41" s="29" t="s">
        <v>45</v>
      </c>
      <c r="G41" s="30"/>
      <c r="H41" s="29" t="s">
        <v>42</v>
      </c>
      <c r="I41" s="30"/>
      <c r="J41" s="29" t="s">
        <v>46</v>
      </c>
      <c r="K41" s="31"/>
      <c r="L41" s="18"/>
      <c r="M41" s="18"/>
      <c r="N41" s="18"/>
      <c r="O41" s="18"/>
      <c r="P41" s="18"/>
      <c r="Q41" s="18"/>
    </row>
    <row r="42" spans="1:17" s="15" customFormat="1" ht="15.75" customHeight="1" x14ac:dyDescent="0.25">
      <c r="B42" s="133" t="s">
        <v>57</v>
      </c>
      <c r="C42" s="134"/>
      <c r="D42" s="134"/>
      <c r="E42" s="134"/>
      <c r="F42" s="134"/>
      <c r="G42" s="134"/>
      <c r="H42" s="134"/>
      <c r="I42" s="134"/>
      <c r="J42" s="134"/>
      <c r="K42" s="26">
        <v>0</v>
      </c>
      <c r="L42" s="18"/>
      <c r="M42" s="18"/>
      <c r="N42" s="18"/>
      <c r="O42" s="18"/>
      <c r="P42" s="18"/>
      <c r="Q42" s="18"/>
    </row>
    <row r="43" spans="1:17" s="15" customFormat="1" ht="21" thickBot="1" x14ac:dyDescent="0.3">
      <c r="B43" s="135" t="s">
        <v>47</v>
      </c>
      <c r="C43" s="136"/>
      <c r="D43" s="136"/>
      <c r="E43" s="136"/>
      <c r="F43" s="136"/>
      <c r="G43" s="136"/>
      <c r="H43" s="136"/>
      <c r="I43" s="136"/>
      <c r="J43" s="136"/>
      <c r="K43" s="33">
        <v>0</v>
      </c>
      <c r="L43" s="18"/>
      <c r="M43" s="18"/>
      <c r="N43" s="18"/>
      <c r="O43" s="18"/>
      <c r="P43" s="18"/>
      <c r="Q43" s="18"/>
    </row>
    <row r="44" spans="1:17" s="15" customFormat="1" ht="20.25" customHeight="1" x14ac:dyDescent="0.25">
      <c r="B44" s="103" t="s">
        <v>65</v>
      </c>
      <c r="C44" s="104"/>
      <c r="D44" s="105"/>
      <c r="E44" s="109"/>
      <c r="F44" s="110"/>
      <c r="G44" s="110"/>
      <c r="H44" s="110"/>
      <c r="I44" s="110"/>
      <c r="J44" s="110"/>
      <c r="K44" s="111"/>
      <c r="L44" s="18"/>
      <c r="M44" s="18"/>
      <c r="N44" s="18"/>
      <c r="O44" s="18"/>
      <c r="P44" s="18"/>
      <c r="Q44" s="18"/>
    </row>
    <row r="45" spans="1:17" s="15" customFormat="1" ht="21" customHeight="1" thickBot="1" x14ac:dyDescent="0.3">
      <c r="B45" s="106"/>
      <c r="C45" s="107"/>
      <c r="D45" s="108"/>
      <c r="E45" s="112"/>
      <c r="F45" s="113"/>
      <c r="G45" s="113"/>
      <c r="H45" s="113"/>
      <c r="I45" s="113"/>
      <c r="J45" s="113"/>
      <c r="K45" s="114"/>
      <c r="L45" s="18"/>
      <c r="M45" s="18"/>
      <c r="N45" s="18"/>
      <c r="O45" s="18"/>
      <c r="P45" s="18"/>
      <c r="Q45" s="18"/>
    </row>
    <row r="46" spans="1:17" s="15" customFormat="1" x14ac:dyDescent="0.25">
      <c r="B46" s="103" t="s">
        <v>66</v>
      </c>
      <c r="C46" s="104"/>
      <c r="D46" s="105"/>
      <c r="E46" s="109"/>
      <c r="F46" s="110"/>
      <c r="G46" s="110"/>
      <c r="H46" s="110"/>
      <c r="I46" s="110"/>
      <c r="J46" s="110"/>
      <c r="K46" s="111"/>
      <c r="L46" s="18"/>
      <c r="M46" s="18"/>
      <c r="N46" s="18"/>
      <c r="O46" s="18"/>
      <c r="P46" s="18"/>
      <c r="Q46" s="18"/>
    </row>
    <row r="47" spans="1:17" s="15" customFormat="1" ht="15.75" thickBot="1" x14ac:dyDescent="0.3">
      <c r="B47" s="106"/>
      <c r="C47" s="107"/>
      <c r="D47" s="108"/>
      <c r="E47" s="112"/>
      <c r="F47" s="113"/>
      <c r="G47" s="113"/>
      <c r="H47" s="113"/>
      <c r="I47" s="113"/>
      <c r="J47" s="113"/>
      <c r="K47" s="114"/>
      <c r="L47" s="18"/>
      <c r="M47" s="18"/>
      <c r="N47" s="18"/>
      <c r="O47" s="18"/>
      <c r="P47" s="18"/>
      <c r="Q47" s="18"/>
    </row>
    <row r="48" spans="1:17" s="15" customFormat="1" x14ac:dyDescent="0.25">
      <c r="A48" s="18"/>
      <c r="B48" s="18"/>
      <c r="C48" s="18"/>
      <c r="D48" s="18"/>
      <c r="E48" s="18"/>
      <c r="F48" s="18"/>
      <c r="M48" s="18"/>
      <c r="N48" s="18"/>
      <c r="O48" s="18"/>
      <c r="P48" s="18"/>
      <c r="Q48" s="18"/>
    </row>
    <row r="49" spans="1:17" s="15" customFormat="1" ht="15.75" thickBot="1" x14ac:dyDescent="0.3">
      <c r="A49" s="18"/>
      <c r="B49" s="18"/>
      <c r="C49" s="18"/>
      <c r="D49" s="18"/>
      <c r="E49" s="18"/>
      <c r="F49" s="18"/>
      <c r="M49" s="18"/>
      <c r="N49" s="18"/>
      <c r="O49" s="18"/>
      <c r="P49" s="18"/>
      <c r="Q49" s="18"/>
    </row>
    <row r="50" spans="1:17" s="48" customFormat="1" x14ac:dyDescent="0.25">
      <c r="B50" s="165" t="s">
        <v>55</v>
      </c>
      <c r="C50" s="166"/>
      <c r="D50" s="166"/>
      <c r="E50" s="166"/>
      <c r="F50" s="166"/>
      <c r="G50" s="166"/>
      <c r="H50" s="166"/>
      <c r="I50" s="166"/>
      <c r="J50" s="166"/>
      <c r="K50" s="167"/>
      <c r="L50" s="51"/>
      <c r="M50" s="51"/>
      <c r="N50" s="51"/>
      <c r="O50" s="51"/>
      <c r="P50" s="51"/>
      <c r="Q50" s="51"/>
    </row>
    <row r="51" spans="1:17" s="48" customFormat="1" ht="15.75" thickBot="1" x14ac:dyDescent="0.3">
      <c r="B51" s="168"/>
      <c r="C51" s="169"/>
      <c r="D51" s="169"/>
      <c r="E51" s="169"/>
      <c r="F51" s="169"/>
      <c r="G51" s="169"/>
      <c r="H51" s="169"/>
      <c r="I51" s="169"/>
      <c r="J51" s="169"/>
      <c r="K51" s="170"/>
      <c r="L51" s="51"/>
      <c r="M51" s="51"/>
      <c r="N51" s="51"/>
      <c r="O51" s="51"/>
      <c r="P51" s="51"/>
      <c r="Q51" s="51"/>
    </row>
    <row r="52" spans="1:17" s="48" customFormat="1" ht="26.25" x14ac:dyDescent="0.25">
      <c r="B52" s="157">
        <v>2022</v>
      </c>
      <c r="C52" s="158"/>
      <c r="D52" s="158"/>
      <c r="E52" s="158"/>
      <c r="F52" s="158"/>
      <c r="G52" s="158"/>
      <c r="H52" s="158"/>
      <c r="I52" s="158"/>
      <c r="J52" s="158"/>
      <c r="K52" s="159"/>
      <c r="L52" s="51"/>
      <c r="M52" s="51"/>
      <c r="N52" s="51"/>
      <c r="O52" s="51"/>
      <c r="P52" s="51"/>
      <c r="Q52" s="51"/>
    </row>
    <row r="53" spans="1:17" s="48" customFormat="1" ht="45" customHeight="1" x14ac:dyDescent="0.25">
      <c r="B53" s="160" t="s">
        <v>4</v>
      </c>
      <c r="C53" s="161"/>
      <c r="D53" s="161"/>
      <c r="E53" s="161"/>
      <c r="F53" s="161"/>
      <c r="G53" s="161"/>
      <c r="H53" s="161"/>
      <c r="I53" s="161"/>
      <c r="J53" s="161"/>
      <c r="K53" s="162"/>
      <c r="L53" s="51"/>
      <c r="M53" s="51"/>
      <c r="N53" s="51"/>
      <c r="O53" s="51"/>
      <c r="P53" s="51"/>
      <c r="Q53" s="51"/>
    </row>
    <row r="54" spans="1:17" s="48" customFormat="1" ht="94.5" x14ac:dyDescent="0.25">
      <c r="B54" s="79" t="s">
        <v>5</v>
      </c>
      <c r="C54" s="80" t="s">
        <v>6</v>
      </c>
      <c r="D54" s="40" t="s">
        <v>50</v>
      </c>
      <c r="E54" s="80" t="s">
        <v>8</v>
      </c>
      <c r="F54" s="80" t="s">
        <v>9</v>
      </c>
      <c r="G54" s="80" t="s">
        <v>10</v>
      </c>
      <c r="H54" s="80" t="s">
        <v>11</v>
      </c>
      <c r="I54" s="80" t="s">
        <v>12</v>
      </c>
      <c r="J54" s="80" t="s">
        <v>13</v>
      </c>
      <c r="K54" s="41" t="s">
        <v>14</v>
      </c>
      <c r="L54" s="51"/>
      <c r="M54" s="51"/>
      <c r="N54" s="51"/>
      <c r="O54" s="51"/>
      <c r="P54" s="51"/>
      <c r="Q54" s="51"/>
    </row>
    <row r="55" spans="1:17" s="48" customFormat="1" ht="15.75" x14ac:dyDescent="0.25">
      <c r="B55" s="163" t="s">
        <v>15</v>
      </c>
      <c r="C55" s="146"/>
      <c r="D55" s="146"/>
      <c r="E55" s="146"/>
      <c r="F55" s="146"/>
      <c r="G55" s="146"/>
      <c r="H55" s="146"/>
      <c r="I55" s="146"/>
      <c r="J55" s="146"/>
      <c r="K55" s="164"/>
      <c r="L55" s="51"/>
      <c r="M55" s="51"/>
      <c r="N55" s="51"/>
      <c r="O55" s="51"/>
      <c r="P55" s="51"/>
      <c r="Q55" s="51"/>
    </row>
    <row r="56" spans="1:17" s="48" customFormat="1" ht="15.75" customHeight="1" x14ac:dyDescent="0.25">
      <c r="B56" s="126" t="s">
        <v>70</v>
      </c>
      <c r="C56" s="127"/>
      <c r="D56" s="127"/>
      <c r="E56" s="127"/>
      <c r="F56" s="127"/>
      <c r="G56" s="127"/>
      <c r="H56" s="127"/>
      <c r="I56" s="127" t="s">
        <v>71</v>
      </c>
      <c r="J56" s="127"/>
      <c r="K56" s="147"/>
      <c r="L56" s="51"/>
      <c r="M56" s="51"/>
      <c r="N56" s="51"/>
      <c r="O56" s="51"/>
      <c r="P56" s="51"/>
      <c r="Q56" s="51"/>
    </row>
    <row r="57" spans="1:17" s="48" customFormat="1" ht="42.75" customHeight="1" x14ac:dyDescent="0.25">
      <c r="B57" s="131" t="s">
        <v>16</v>
      </c>
      <c r="C57" s="132">
        <v>7</v>
      </c>
      <c r="D57" s="125">
        <v>8474730.5280000009</v>
      </c>
      <c r="E57" s="124">
        <v>0.08</v>
      </c>
      <c r="F57" s="125">
        <v>677978.44224000012</v>
      </c>
      <c r="G57" s="13">
        <v>0.55969999999999998</v>
      </c>
      <c r="H57" s="115">
        <v>20</v>
      </c>
      <c r="I57" s="83"/>
      <c r="J57" s="83"/>
      <c r="K57" s="14"/>
      <c r="L57" s="51"/>
      <c r="M57" s="51"/>
      <c r="N57" s="51"/>
      <c r="O57" s="51"/>
      <c r="P57" s="51"/>
      <c r="Q57" s="51"/>
    </row>
    <row r="58" spans="1:17" s="48" customFormat="1" ht="50.25" customHeight="1" x14ac:dyDescent="0.25">
      <c r="B58" s="131"/>
      <c r="C58" s="132"/>
      <c r="D58" s="125"/>
      <c r="E58" s="124"/>
      <c r="F58" s="125"/>
      <c r="G58" s="13">
        <v>0.44030000000000002</v>
      </c>
      <c r="H58" s="115"/>
      <c r="I58" s="83"/>
      <c r="J58" s="83"/>
      <c r="K58" s="14"/>
      <c r="L58" s="51"/>
      <c r="M58" s="51"/>
      <c r="N58" s="51"/>
      <c r="O58" s="51"/>
      <c r="P58" s="51"/>
      <c r="Q58" s="51"/>
    </row>
    <row r="59" spans="1:17" s="48" customFormat="1" ht="30.75" x14ac:dyDescent="0.25">
      <c r="B59" s="87" t="s">
        <v>17</v>
      </c>
      <c r="C59" s="82">
        <v>3</v>
      </c>
      <c r="D59" s="83">
        <v>8474730.5280000009</v>
      </c>
      <c r="E59" s="84">
        <v>0.08</v>
      </c>
      <c r="F59" s="83">
        <v>677978.44224000012</v>
      </c>
      <c r="G59" s="13">
        <v>0.55969999999999998</v>
      </c>
      <c r="H59" s="86">
        <v>4</v>
      </c>
      <c r="I59" s="83"/>
      <c r="J59" s="83"/>
      <c r="K59" s="14"/>
      <c r="L59" s="51"/>
      <c r="M59" s="51"/>
      <c r="N59" s="51"/>
      <c r="O59" s="51"/>
      <c r="P59" s="51"/>
      <c r="Q59" s="51"/>
    </row>
    <row r="60" spans="1:17" s="48" customFormat="1" ht="30.75" x14ac:dyDescent="0.25">
      <c r="B60" s="87" t="s">
        <v>18</v>
      </c>
      <c r="C60" s="82">
        <v>4</v>
      </c>
      <c r="D60" s="83">
        <v>8474730.5280000009</v>
      </c>
      <c r="E60" s="84">
        <v>0.08</v>
      </c>
      <c r="F60" s="83">
        <v>677978.44224000012</v>
      </c>
      <c r="G60" s="13">
        <v>0.55969999999999998</v>
      </c>
      <c r="H60" s="86">
        <v>4</v>
      </c>
      <c r="I60" s="83"/>
      <c r="J60" s="83"/>
      <c r="K60" s="14"/>
      <c r="L60" s="51"/>
      <c r="M60" s="51"/>
      <c r="N60" s="51"/>
      <c r="O60" s="51"/>
      <c r="P60" s="51"/>
      <c r="Q60" s="51"/>
    </row>
    <row r="61" spans="1:17" s="48" customFormat="1" ht="61.5" x14ac:dyDescent="0.25">
      <c r="B61" s="87" t="s">
        <v>19</v>
      </c>
      <c r="C61" s="82">
        <v>3</v>
      </c>
      <c r="D61" s="83">
        <v>8474730.5280000009</v>
      </c>
      <c r="E61" s="84">
        <v>0.08</v>
      </c>
      <c r="F61" s="83">
        <v>677978.44224000012</v>
      </c>
      <c r="G61" s="16">
        <v>1</v>
      </c>
      <c r="H61" s="86">
        <v>30</v>
      </c>
      <c r="I61" s="83"/>
      <c r="J61" s="83"/>
      <c r="K61" s="14"/>
      <c r="L61" s="51"/>
      <c r="M61" s="51"/>
      <c r="N61" s="51"/>
      <c r="O61" s="51"/>
      <c r="P61" s="51"/>
      <c r="Q61" s="51"/>
    </row>
    <row r="62" spans="1:17" s="48" customFormat="1" ht="60.75" x14ac:dyDescent="0.25">
      <c r="B62" s="87" t="s">
        <v>20</v>
      </c>
      <c r="C62" s="82">
        <v>1</v>
      </c>
      <c r="D62" s="83">
        <v>8474730.5280000009</v>
      </c>
      <c r="E62" s="84">
        <v>0.11</v>
      </c>
      <c r="F62" s="83">
        <v>932220.35808000015</v>
      </c>
      <c r="G62" s="17">
        <v>1</v>
      </c>
      <c r="H62" s="86">
        <v>30</v>
      </c>
      <c r="I62" s="83"/>
      <c r="J62" s="83"/>
      <c r="K62" s="14"/>
      <c r="L62" s="51"/>
      <c r="M62" s="51"/>
      <c r="N62" s="51"/>
      <c r="O62" s="51"/>
      <c r="P62" s="51"/>
      <c r="Q62" s="51"/>
    </row>
    <row r="63" spans="1:17" s="48" customFormat="1" ht="60.75" x14ac:dyDescent="0.25">
      <c r="B63" s="87" t="s">
        <v>21</v>
      </c>
      <c r="C63" s="88">
        <v>1</v>
      </c>
      <c r="D63" s="83">
        <v>8474730.5280000009</v>
      </c>
      <c r="E63" s="84">
        <v>0.1</v>
      </c>
      <c r="F63" s="83">
        <v>847473.05280000018</v>
      </c>
      <c r="G63" s="17">
        <v>1</v>
      </c>
      <c r="H63" s="86">
        <v>30</v>
      </c>
      <c r="I63" s="83"/>
      <c r="J63" s="83"/>
      <c r="K63" s="14"/>
      <c r="L63" s="51"/>
      <c r="M63" s="51"/>
      <c r="N63" s="51"/>
      <c r="O63" s="51"/>
      <c r="P63" s="51"/>
      <c r="Q63" s="51"/>
    </row>
    <row r="64" spans="1:17" s="15" customFormat="1" ht="45.75" customHeight="1" x14ac:dyDescent="0.25">
      <c r="B64" s="180" t="s">
        <v>22</v>
      </c>
      <c r="C64" s="181">
        <v>1</v>
      </c>
      <c r="D64" s="120">
        <v>8474730.5280000009</v>
      </c>
      <c r="E64" s="182">
        <v>0.11</v>
      </c>
      <c r="F64" s="120">
        <v>932220.35808000015</v>
      </c>
      <c r="G64" s="19">
        <v>0.55969999999999998</v>
      </c>
      <c r="H64" s="123">
        <v>24</v>
      </c>
      <c r="I64" s="89"/>
      <c r="J64" s="89"/>
      <c r="K64" s="20"/>
      <c r="L64" s="18"/>
      <c r="M64" s="18"/>
      <c r="N64" s="18"/>
      <c r="O64" s="18"/>
      <c r="P64" s="18"/>
      <c r="Q64" s="18"/>
    </row>
    <row r="65" spans="2:17" s="15" customFormat="1" ht="45" customHeight="1" x14ac:dyDescent="0.25">
      <c r="B65" s="180"/>
      <c r="C65" s="181"/>
      <c r="D65" s="120"/>
      <c r="E65" s="182"/>
      <c r="F65" s="120"/>
      <c r="G65" s="19">
        <v>0.44030000000000002</v>
      </c>
      <c r="H65" s="123"/>
      <c r="I65" s="89"/>
      <c r="J65" s="89"/>
      <c r="K65" s="20"/>
      <c r="L65" s="18"/>
      <c r="M65" s="18"/>
      <c r="N65" s="18"/>
      <c r="O65" s="18"/>
      <c r="P65" s="18"/>
      <c r="Q65" s="18"/>
    </row>
    <row r="66" spans="2:17" s="15" customFormat="1" ht="15.75" customHeight="1" x14ac:dyDescent="0.25">
      <c r="B66" s="126" t="s">
        <v>72</v>
      </c>
      <c r="C66" s="127"/>
      <c r="D66" s="127"/>
      <c r="E66" s="127"/>
      <c r="F66" s="127"/>
      <c r="G66" s="127"/>
      <c r="H66" s="127"/>
      <c r="I66" s="129" t="s">
        <v>73</v>
      </c>
      <c r="J66" s="129"/>
      <c r="K66" s="130"/>
      <c r="L66" s="18"/>
      <c r="M66" s="18"/>
      <c r="N66" s="18"/>
      <c r="O66" s="18"/>
      <c r="P66" s="18"/>
      <c r="Q66" s="18"/>
    </row>
    <row r="67" spans="2:17" s="15" customFormat="1" ht="42.75" customHeight="1" x14ac:dyDescent="0.25">
      <c r="B67" s="131" t="s">
        <v>51</v>
      </c>
      <c r="C67" s="132">
        <v>1</v>
      </c>
      <c r="D67" s="125">
        <v>8474730.5280000009</v>
      </c>
      <c r="E67" s="124">
        <v>0.1</v>
      </c>
      <c r="F67" s="125">
        <v>847473.05280000018</v>
      </c>
      <c r="G67" s="13">
        <v>0.55969999999999998</v>
      </c>
      <c r="H67" s="115">
        <v>20</v>
      </c>
      <c r="I67" s="83"/>
      <c r="J67" s="83"/>
      <c r="K67" s="20"/>
      <c r="L67" s="18"/>
      <c r="M67" s="18"/>
      <c r="N67" s="18"/>
      <c r="O67" s="18"/>
      <c r="P67" s="18"/>
      <c r="Q67" s="18"/>
    </row>
    <row r="68" spans="2:17" s="15" customFormat="1" ht="33" customHeight="1" x14ac:dyDescent="0.25">
      <c r="B68" s="131"/>
      <c r="C68" s="132"/>
      <c r="D68" s="125"/>
      <c r="E68" s="124"/>
      <c r="F68" s="125"/>
      <c r="G68" s="13">
        <v>0.44030000000000002</v>
      </c>
      <c r="H68" s="115"/>
      <c r="I68" s="83"/>
      <c r="J68" s="83"/>
      <c r="K68" s="20"/>
      <c r="L68" s="18"/>
      <c r="M68" s="18"/>
      <c r="N68" s="18"/>
      <c r="O68" s="18"/>
      <c r="P68" s="18"/>
      <c r="Q68" s="18"/>
    </row>
    <row r="69" spans="2:17" s="15" customFormat="1" ht="53.25" customHeight="1" x14ac:dyDescent="0.25">
      <c r="B69" s="180" t="s">
        <v>24</v>
      </c>
      <c r="C69" s="132">
        <v>1</v>
      </c>
      <c r="D69" s="125">
        <v>8474730.5280000009</v>
      </c>
      <c r="E69" s="124">
        <v>0.11</v>
      </c>
      <c r="F69" s="125">
        <v>932220.35808000015</v>
      </c>
      <c r="G69" s="13">
        <v>0.55969999999999998</v>
      </c>
      <c r="H69" s="115">
        <v>20</v>
      </c>
      <c r="I69" s="83"/>
      <c r="J69" s="83"/>
      <c r="K69" s="20"/>
      <c r="L69" s="18"/>
      <c r="M69" s="18"/>
      <c r="N69" s="18"/>
      <c r="O69" s="18"/>
      <c r="P69" s="18"/>
      <c r="Q69" s="18"/>
    </row>
    <row r="70" spans="2:17" s="15" customFormat="1" ht="53.25" customHeight="1" x14ac:dyDescent="0.25">
      <c r="B70" s="180"/>
      <c r="C70" s="132"/>
      <c r="D70" s="125"/>
      <c r="E70" s="124"/>
      <c r="F70" s="125"/>
      <c r="G70" s="13">
        <v>0.44030000000000002</v>
      </c>
      <c r="H70" s="115"/>
      <c r="I70" s="83"/>
      <c r="J70" s="83"/>
      <c r="K70" s="20"/>
      <c r="L70" s="18"/>
      <c r="M70" s="18"/>
      <c r="N70" s="18"/>
      <c r="O70" s="18"/>
      <c r="P70" s="18"/>
      <c r="Q70" s="18"/>
    </row>
    <row r="71" spans="2:17" s="15" customFormat="1" ht="15.75" x14ac:dyDescent="0.25">
      <c r="B71" s="171" t="s">
        <v>25</v>
      </c>
      <c r="C71" s="172"/>
      <c r="D71" s="172"/>
      <c r="E71" s="172"/>
      <c r="F71" s="172"/>
      <c r="G71" s="172"/>
      <c r="H71" s="172"/>
      <c r="I71" s="172"/>
      <c r="J71" s="172"/>
      <c r="K71" s="173"/>
      <c r="L71" s="18"/>
      <c r="M71" s="18"/>
      <c r="N71" s="18"/>
      <c r="O71" s="18"/>
      <c r="P71" s="18"/>
      <c r="Q71" s="18"/>
    </row>
    <row r="72" spans="2:17" s="15" customFormat="1" ht="15.75" customHeight="1" x14ac:dyDescent="0.25">
      <c r="B72" s="171" t="s">
        <v>70</v>
      </c>
      <c r="C72" s="172"/>
      <c r="D72" s="172"/>
      <c r="E72" s="172"/>
      <c r="F72" s="172"/>
      <c r="G72" s="172"/>
      <c r="H72" s="172"/>
      <c r="I72" s="172" t="s">
        <v>71</v>
      </c>
      <c r="J72" s="172"/>
      <c r="K72" s="173"/>
      <c r="L72" s="18"/>
      <c r="M72" s="18"/>
      <c r="N72" s="18"/>
      <c r="O72" s="18"/>
      <c r="P72" s="18"/>
      <c r="Q72" s="18"/>
    </row>
    <row r="73" spans="2:17" s="15" customFormat="1" ht="61.5" x14ac:dyDescent="0.25">
      <c r="B73" s="81" t="s">
        <v>26</v>
      </c>
      <c r="C73" s="82">
        <v>2</v>
      </c>
      <c r="D73" s="83">
        <v>8474730.5280000009</v>
      </c>
      <c r="E73" s="84">
        <v>0.08</v>
      </c>
      <c r="F73" s="83">
        <v>677978.44224000012</v>
      </c>
      <c r="G73" s="16">
        <v>1</v>
      </c>
      <c r="H73" s="85">
        <v>30</v>
      </c>
      <c r="I73" s="89"/>
      <c r="J73" s="89"/>
      <c r="K73" s="20"/>
      <c r="L73" s="18"/>
      <c r="M73" s="18"/>
      <c r="N73" s="18"/>
      <c r="O73" s="18"/>
      <c r="P73" s="18"/>
      <c r="Q73" s="18"/>
    </row>
    <row r="74" spans="2:17" s="15" customFormat="1" ht="48" customHeight="1" x14ac:dyDescent="0.25">
      <c r="B74" s="180" t="s">
        <v>27</v>
      </c>
      <c r="C74" s="132">
        <v>1</v>
      </c>
      <c r="D74" s="125">
        <v>8474730.5280000009</v>
      </c>
      <c r="E74" s="124">
        <v>0.11</v>
      </c>
      <c r="F74" s="125">
        <v>932220.35808000015</v>
      </c>
      <c r="G74" s="19">
        <v>0.55969999999999998</v>
      </c>
      <c r="H74" s="123">
        <v>20</v>
      </c>
      <c r="I74" s="89"/>
      <c r="J74" s="89"/>
      <c r="K74" s="20"/>
      <c r="L74" s="18"/>
      <c r="M74" s="18"/>
      <c r="N74" s="18"/>
      <c r="O74" s="18"/>
      <c r="P74" s="18"/>
      <c r="Q74" s="18"/>
    </row>
    <row r="75" spans="2:17" s="15" customFormat="1" ht="44.25" customHeight="1" x14ac:dyDescent="0.25">
      <c r="B75" s="180"/>
      <c r="C75" s="132"/>
      <c r="D75" s="125"/>
      <c r="E75" s="124"/>
      <c r="F75" s="125"/>
      <c r="G75" s="19">
        <v>0.44030000000000002</v>
      </c>
      <c r="H75" s="123"/>
      <c r="I75" s="89"/>
      <c r="J75" s="89"/>
      <c r="K75" s="20"/>
      <c r="L75" s="18"/>
      <c r="M75" s="18"/>
      <c r="N75" s="18"/>
      <c r="O75" s="18"/>
      <c r="P75" s="18"/>
      <c r="Q75" s="18"/>
    </row>
    <row r="76" spans="2:17" s="15" customFormat="1" ht="46.5" x14ac:dyDescent="0.25">
      <c r="B76" s="81" t="s">
        <v>28</v>
      </c>
      <c r="C76" s="82">
        <v>1</v>
      </c>
      <c r="D76" s="83">
        <v>8474730.5280000009</v>
      </c>
      <c r="E76" s="84">
        <v>0.11</v>
      </c>
      <c r="F76" s="83">
        <v>932220.35808000015</v>
      </c>
      <c r="G76" s="19">
        <v>0.55969999999999998</v>
      </c>
      <c r="H76" s="85">
        <v>4</v>
      </c>
      <c r="I76" s="89"/>
      <c r="J76" s="89"/>
      <c r="K76" s="20"/>
      <c r="L76" s="18"/>
      <c r="M76" s="18"/>
      <c r="N76" s="18"/>
      <c r="O76" s="18"/>
      <c r="P76" s="18"/>
      <c r="Q76" s="18"/>
    </row>
    <row r="77" spans="2:17" s="15" customFormat="1" ht="15.75" x14ac:dyDescent="0.25">
      <c r="B77" s="171" t="s">
        <v>25</v>
      </c>
      <c r="C77" s="172"/>
      <c r="D77" s="172"/>
      <c r="E77" s="172"/>
      <c r="F77" s="172"/>
      <c r="G77" s="172"/>
      <c r="H77" s="172"/>
      <c r="I77" s="172"/>
      <c r="J77" s="172"/>
      <c r="K77" s="173"/>
      <c r="L77" s="18"/>
      <c r="M77" s="18"/>
      <c r="N77" s="18"/>
      <c r="O77" s="18"/>
      <c r="P77" s="18"/>
      <c r="Q77" s="18"/>
    </row>
    <row r="78" spans="2:17" s="15" customFormat="1" ht="15.75" customHeight="1" x14ac:dyDescent="0.25">
      <c r="B78" s="171" t="s">
        <v>72</v>
      </c>
      <c r="C78" s="172"/>
      <c r="D78" s="172"/>
      <c r="E78" s="172"/>
      <c r="F78" s="172"/>
      <c r="G78" s="172"/>
      <c r="H78" s="172"/>
      <c r="I78" s="172" t="s">
        <v>73</v>
      </c>
      <c r="J78" s="172"/>
      <c r="K78" s="173"/>
      <c r="L78" s="18"/>
      <c r="M78" s="18"/>
      <c r="N78" s="18"/>
      <c r="O78" s="18"/>
      <c r="P78" s="18"/>
      <c r="Q78" s="18"/>
    </row>
    <row r="79" spans="2:17" s="15" customFormat="1" ht="77.25" x14ac:dyDescent="0.25">
      <c r="B79" s="87" t="s">
        <v>29</v>
      </c>
      <c r="C79" s="88">
        <v>1</v>
      </c>
      <c r="D79" s="83">
        <v>8474730.5280000009</v>
      </c>
      <c r="E79" s="84">
        <v>0.08</v>
      </c>
      <c r="F79" s="83">
        <v>677978.44224000012</v>
      </c>
      <c r="G79" s="13">
        <v>0.55969999999999998</v>
      </c>
      <c r="H79" s="86">
        <v>20</v>
      </c>
      <c r="I79" s="83"/>
      <c r="J79" s="83"/>
      <c r="K79" s="20"/>
      <c r="L79" s="18"/>
      <c r="M79" s="18"/>
      <c r="N79" s="18"/>
      <c r="O79" s="18"/>
      <c r="P79" s="18"/>
      <c r="Q79" s="18"/>
    </row>
    <row r="80" spans="2:17" s="15" customFormat="1" ht="15.75" x14ac:dyDescent="0.25">
      <c r="B80" s="183" t="s">
        <v>52</v>
      </c>
      <c r="C80" s="184"/>
      <c r="D80" s="184"/>
      <c r="E80" s="184"/>
      <c r="F80" s="184"/>
      <c r="G80" s="184"/>
      <c r="H80" s="184"/>
      <c r="I80" s="184"/>
      <c r="J80" s="185"/>
      <c r="K80" s="25">
        <v>0</v>
      </c>
      <c r="L80" s="18"/>
      <c r="M80" s="18"/>
      <c r="N80" s="18"/>
      <c r="O80" s="18"/>
      <c r="P80" s="18"/>
      <c r="Q80" s="18"/>
    </row>
    <row r="81" spans="2:17" s="15" customFormat="1" ht="15.75" x14ac:dyDescent="0.25">
      <c r="B81" s="133" t="s">
        <v>33</v>
      </c>
      <c r="C81" s="134"/>
      <c r="D81" s="134"/>
      <c r="E81" s="134"/>
      <c r="F81" s="134"/>
      <c r="G81" s="134"/>
      <c r="H81" s="134"/>
      <c r="I81" s="134"/>
      <c r="J81" s="134"/>
      <c r="K81" s="26">
        <v>0</v>
      </c>
      <c r="L81" s="18"/>
      <c r="M81" s="18"/>
      <c r="N81" s="18"/>
      <c r="O81" s="18"/>
      <c r="P81" s="18"/>
      <c r="Q81" s="18"/>
    </row>
    <row r="82" spans="2:17" s="15" customFormat="1" ht="15.75" x14ac:dyDescent="0.25">
      <c r="B82" s="133" t="s">
        <v>34</v>
      </c>
      <c r="C82" s="134"/>
      <c r="D82" s="134"/>
      <c r="E82" s="134"/>
      <c r="F82" s="134"/>
      <c r="G82" s="134"/>
      <c r="H82" s="134"/>
      <c r="I82" s="134"/>
      <c r="J82" s="134"/>
      <c r="K82" s="26">
        <v>0</v>
      </c>
      <c r="L82" s="18"/>
      <c r="M82" s="18"/>
      <c r="N82" s="18"/>
      <c r="O82" s="18"/>
      <c r="P82" s="18"/>
      <c r="Q82" s="18"/>
    </row>
    <row r="83" spans="2:17" s="15" customFormat="1" ht="20.25" x14ac:dyDescent="0.25">
      <c r="B83" s="175" t="s">
        <v>53</v>
      </c>
      <c r="C83" s="176"/>
      <c r="D83" s="176"/>
      <c r="E83" s="176"/>
      <c r="F83" s="176"/>
      <c r="G83" s="176"/>
      <c r="H83" s="176"/>
      <c r="I83" s="176"/>
      <c r="J83" s="176"/>
      <c r="K83" s="28">
        <v>0</v>
      </c>
      <c r="L83" s="18"/>
      <c r="M83" s="18"/>
      <c r="N83" s="18"/>
      <c r="O83" s="18"/>
      <c r="P83" s="18"/>
      <c r="Q83" s="18"/>
    </row>
    <row r="84" spans="2:17" s="15" customFormat="1" ht="21" thickBot="1" x14ac:dyDescent="0.3">
      <c r="B84" s="186" t="s">
        <v>54</v>
      </c>
      <c r="C84" s="187"/>
      <c r="D84" s="187"/>
      <c r="E84" s="187"/>
      <c r="F84" s="187"/>
      <c r="G84" s="187"/>
      <c r="H84" s="187"/>
      <c r="I84" s="187"/>
      <c r="J84" s="187"/>
      <c r="K84" s="33">
        <v>0</v>
      </c>
      <c r="L84" s="18"/>
      <c r="M84" s="18"/>
      <c r="N84" s="18"/>
      <c r="O84" s="18"/>
      <c r="P84" s="18"/>
      <c r="Q84" s="18"/>
    </row>
    <row r="85" spans="2:17" s="15" customFormat="1" x14ac:dyDescent="0.25">
      <c r="L85" s="18"/>
      <c r="M85" s="18"/>
      <c r="N85" s="18"/>
      <c r="O85" s="18"/>
      <c r="P85" s="18"/>
      <c r="Q85" s="18"/>
    </row>
    <row r="86" spans="2:17" s="15" customFormat="1" x14ac:dyDescent="0.25">
      <c r="L86" s="18"/>
      <c r="M86" s="18"/>
      <c r="N86" s="18"/>
      <c r="O86" s="18"/>
      <c r="P86" s="18"/>
      <c r="Q86" s="18"/>
    </row>
    <row r="87" spans="2:17" s="15" customFormat="1" x14ac:dyDescent="0.25">
      <c r="L87" s="18"/>
      <c r="M87" s="18"/>
      <c r="N87" s="18"/>
      <c r="O87" s="18"/>
      <c r="P87" s="18"/>
      <c r="Q87" s="18"/>
    </row>
    <row r="88" spans="2:17" s="15" customFormat="1" x14ac:dyDescent="0.25">
      <c r="L88" s="18"/>
      <c r="M88" s="18"/>
      <c r="N88" s="18"/>
      <c r="O88" s="18"/>
      <c r="P88" s="18"/>
      <c r="Q88" s="18"/>
    </row>
    <row r="89" spans="2:17" s="15" customFormat="1" x14ac:dyDescent="0.25">
      <c r="L89" s="18"/>
      <c r="M89" s="18"/>
      <c r="N89" s="18"/>
      <c r="O89" s="18"/>
      <c r="P89" s="18"/>
      <c r="Q89" s="18"/>
    </row>
    <row r="90" spans="2:17" s="15" customFormat="1" x14ac:dyDescent="0.25">
      <c r="L90" s="18"/>
      <c r="M90" s="18"/>
      <c r="N90" s="18"/>
      <c r="O90" s="18"/>
      <c r="P90" s="18"/>
      <c r="Q90" s="18"/>
    </row>
    <row r="91" spans="2:17" s="15" customFormat="1" x14ac:dyDescent="0.25">
      <c r="L91" s="18"/>
      <c r="M91" s="18"/>
      <c r="N91" s="18"/>
      <c r="O91" s="18"/>
      <c r="P91" s="18"/>
      <c r="Q91" s="18"/>
    </row>
    <row r="92" spans="2:17" s="15" customFormat="1" x14ac:dyDescent="0.25">
      <c r="L92" s="18"/>
      <c r="M92" s="18"/>
      <c r="N92" s="18"/>
      <c r="O92" s="18"/>
      <c r="P92" s="18"/>
      <c r="Q92" s="18"/>
    </row>
    <row r="93" spans="2:17" s="15" customFormat="1" x14ac:dyDescent="0.25">
      <c r="L93" s="18"/>
      <c r="M93" s="18"/>
      <c r="N93" s="18"/>
      <c r="O93" s="18"/>
      <c r="P93" s="18"/>
      <c r="Q93" s="18"/>
    </row>
    <row r="94" spans="2:17" s="15" customFormat="1" x14ac:dyDescent="0.25">
      <c r="L94" s="18"/>
      <c r="M94" s="18"/>
      <c r="N94" s="18"/>
      <c r="O94" s="18"/>
      <c r="P94" s="18"/>
      <c r="Q94" s="18"/>
    </row>
    <row r="95" spans="2:17" s="15" customFormat="1" x14ac:dyDescent="0.25">
      <c r="L95" s="18"/>
      <c r="M95" s="18"/>
      <c r="N95" s="18"/>
      <c r="O95" s="18"/>
      <c r="P95" s="18"/>
      <c r="Q95" s="18"/>
    </row>
    <row r="96" spans="2:17" s="15" customFormat="1" x14ac:dyDescent="0.25">
      <c r="L96" s="18"/>
      <c r="M96" s="18"/>
      <c r="N96" s="18"/>
      <c r="O96" s="18"/>
      <c r="P96" s="18"/>
      <c r="Q96" s="18"/>
    </row>
    <row r="97" spans="12:17" s="15" customFormat="1" x14ac:dyDescent="0.25">
      <c r="L97" s="18"/>
      <c r="M97" s="18"/>
      <c r="N97" s="18"/>
      <c r="O97" s="18"/>
      <c r="P97" s="18"/>
      <c r="Q97" s="18"/>
    </row>
    <row r="98" spans="12:17" s="15" customFormat="1" x14ac:dyDescent="0.25">
      <c r="L98" s="18"/>
      <c r="M98" s="18"/>
      <c r="N98" s="18"/>
      <c r="O98" s="18"/>
      <c r="P98" s="18"/>
      <c r="Q98" s="18"/>
    </row>
    <row r="99" spans="12:17" s="15" customFormat="1" x14ac:dyDescent="0.25">
      <c r="L99" s="18"/>
      <c r="M99" s="18"/>
      <c r="N99" s="18"/>
      <c r="O99" s="18"/>
      <c r="P99" s="18"/>
      <c r="Q99" s="18"/>
    </row>
    <row r="100" spans="12:17" s="15" customFormat="1" x14ac:dyDescent="0.25">
      <c r="L100" s="18"/>
      <c r="M100" s="18"/>
      <c r="N100" s="18"/>
      <c r="O100" s="18"/>
      <c r="P100" s="18"/>
      <c r="Q100" s="18"/>
    </row>
    <row r="101" spans="12:17" s="15" customFormat="1" x14ac:dyDescent="0.25">
      <c r="L101" s="18"/>
      <c r="M101" s="18"/>
      <c r="N101" s="18"/>
      <c r="O101" s="18"/>
      <c r="P101" s="18"/>
      <c r="Q101" s="18"/>
    </row>
    <row r="102" spans="12:17" s="15" customFormat="1" x14ac:dyDescent="0.25">
      <c r="L102" s="18"/>
      <c r="M102" s="18"/>
      <c r="N102" s="18"/>
      <c r="O102" s="18"/>
      <c r="P102" s="18"/>
      <c r="Q102" s="18"/>
    </row>
    <row r="103" spans="12:17" s="15" customFormat="1" x14ac:dyDescent="0.25">
      <c r="L103" s="18"/>
      <c r="M103" s="18"/>
      <c r="N103" s="18"/>
      <c r="O103" s="18"/>
      <c r="P103" s="18"/>
      <c r="Q103" s="18"/>
    </row>
    <row r="104" spans="12:17" s="15" customFormat="1" x14ac:dyDescent="0.25">
      <c r="L104" s="18"/>
      <c r="M104" s="18"/>
      <c r="N104" s="18"/>
      <c r="O104" s="18"/>
      <c r="P104" s="18"/>
      <c r="Q104" s="18"/>
    </row>
    <row r="105" spans="12:17" s="15" customFormat="1" x14ac:dyDescent="0.25">
      <c r="L105" s="18"/>
      <c r="M105" s="18"/>
      <c r="N105" s="18"/>
      <c r="O105" s="18"/>
      <c r="P105" s="18"/>
      <c r="Q105" s="18"/>
    </row>
    <row r="106" spans="12:17" s="15" customFormat="1" x14ac:dyDescent="0.25">
      <c r="L106" s="18"/>
      <c r="M106" s="18"/>
      <c r="N106" s="18"/>
      <c r="O106" s="18"/>
      <c r="P106" s="18"/>
      <c r="Q106" s="18"/>
    </row>
    <row r="107" spans="12:17" s="15" customFormat="1" x14ac:dyDescent="0.25">
      <c r="L107" s="18"/>
      <c r="M107" s="18"/>
      <c r="N107" s="18"/>
      <c r="O107" s="18"/>
      <c r="P107" s="18"/>
      <c r="Q107" s="18"/>
    </row>
    <row r="108" spans="12:17" s="15" customFormat="1" x14ac:dyDescent="0.25">
      <c r="L108" s="18"/>
      <c r="M108" s="18"/>
      <c r="N108" s="18"/>
      <c r="O108" s="18"/>
      <c r="P108" s="18"/>
      <c r="Q108" s="18"/>
    </row>
    <row r="109" spans="12:17" s="15" customFormat="1" x14ac:dyDescent="0.25">
      <c r="L109" s="18"/>
      <c r="M109" s="18"/>
      <c r="N109" s="18"/>
      <c r="O109" s="18"/>
      <c r="P109" s="18"/>
      <c r="Q109" s="18"/>
    </row>
    <row r="110" spans="12:17" s="15" customFormat="1" ht="15.75" customHeight="1" x14ac:dyDescent="0.25">
      <c r="L110" s="18"/>
      <c r="M110" s="18"/>
      <c r="N110" s="18"/>
      <c r="O110" s="18"/>
      <c r="P110" s="18"/>
      <c r="Q110" s="18"/>
    </row>
    <row r="111" spans="12:17" s="15" customFormat="1" ht="15.75" customHeight="1" x14ac:dyDescent="0.25">
      <c r="L111" s="18"/>
      <c r="M111" s="18"/>
      <c r="N111" s="18"/>
      <c r="O111" s="18"/>
      <c r="P111" s="18"/>
      <c r="Q111" s="18"/>
    </row>
    <row r="112" spans="12:17" s="15" customFormat="1" ht="20.25" customHeight="1" x14ac:dyDescent="0.25">
      <c r="L112" s="18"/>
      <c r="M112" s="18"/>
      <c r="N112" s="18"/>
      <c r="O112" s="18"/>
      <c r="P112" s="18"/>
      <c r="Q112" s="18"/>
    </row>
    <row r="113" spans="2:17" s="15" customFormat="1" ht="45.75" customHeight="1" x14ac:dyDescent="0.25">
      <c r="L113" s="18"/>
      <c r="M113" s="18"/>
      <c r="N113" s="18"/>
      <c r="O113" s="18"/>
      <c r="P113" s="18"/>
      <c r="Q113" s="18"/>
    </row>
    <row r="114" spans="2:17" s="15" customFormat="1" ht="45.75" customHeight="1" x14ac:dyDescent="0.25">
      <c r="L114" s="18"/>
      <c r="M114" s="18"/>
      <c r="N114" s="18"/>
      <c r="O114" s="18"/>
      <c r="P114" s="18"/>
      <c r="Q114" s="18"/>
    </row>
    <row r="115" spans="2:17" s="15" customFormat="1" ht="15.75" customHeight="1" x14ac:dyDescent="0.25">
      <c r="L115" s="18"/>
      <c r="M115" s="18"/>
      <c r="N115" s="18"/>
      <c r="O115" s="18"/>
      <c r="P115" s="18"/>
      <c r="Q115" s="18"/>
    </row>
    <row r="116" spans="2:17" s="15" customFormat="1" ht="21" customHeight="1" x14ac:dyDescent="0.25">
      <c r="L116" s="18"/>
      <c r="M116" s="18"/>
      <c r="N116" s="18"/>
      <c r="O116" s="18"/>
      <c r="P116" s="18"/>
      <c r="Q116" s="18"/>
    </row>
    <row r="117" spans="2:17" s="15" customFormat="1" x14ac:dyDescent="0.25">
      <c r="L117" s="18"/>
      <c r="M117" s="18"/>
      <c r="N117" s="18"/>
      <c r="O117" s="18"/>
      <c r="P117" s="18"/>
      <c r="Q117" s="18"/>
    </row>
    <row r="118" spans="2:17" s="15" customFormat="1" x14ac:dyDescent="0.25">
      <c r="L118" s="18"/>
      <c r="M118" s="18"/>
      <c r="N118" s="18"/>
      <c r="O118" s="18"/>
      <c r="P118" s="18"/>
      <c r="Q118" s="18"/>
    </row>
    <row r="119" spans="2:17" s="15" customFormat="1" x14ac:dyDescent="0.25">
      <c r="L119" s="18"/>
      <c r="M119" s="18"/>
      <c r="N119" s="18"/>
      <c r="O119" s="18"/>
      <c r="P119" s="18"/>
      <c r="Q119" s="18"/>
    </row>
    <row r="120" spans="2:17" s="15" customFormat="1" x14ac:dyDescent="0.25">
      <c r="L120" s="18"/>
      <c r="M120" s="18"/>
      <c r="N120" s="18"/>
      <c r="O120" s="18"/>
      <c r="P120" s="18"/>
      <c r="Q120" s="18"/>
    </row>
    <row r="121" spans="2:17" s="15" customFormat="1" x14ac:dyDescent="0.25">
      <c r="L121" s="18"/>
      <c r="M121" s="18">
        <v>12</v>
      </c>
      <c r="N121" s="18">
        <v>7</v>
      </c>
      <c r="O121" s="18">
        <f>M121-N121</f>
        <v>5</v>
      </c>
      <c r="P121" s="18"/>
      <c r="Q121" s="18"/>
    </row>
    <row r="122" spans="2:17" s="15" customFormat="1" x14ac:dyDescent="0.25">
      <c r="L122" s="18"/>
      <c r="M122" s="18">
        <v>5</v>
      </c>
      <c r="N122" s="18">
        <v>3</v>
      </c>
      <c r="O122" s="18">
        <f>M122-N122</f>
        <v>2</v>
      </c>
      <c r="P122" s="18"/>
      <c r="Q122" s="18"/>
    </row>
    <row r="123" spans="2:17" s="15" customFormat="1" x14ac:dyDescent="0.25">
      <c r="L123" s="18"/>
      <c r="M123" s="18"/>
      <c r="N123" s="18"/>
      <c r="O123" s="18"/>
      <c r="P123" s="18"/>
      <c r="Q123" s="18"/>
    </row>
    <row r="124" spans="2:17" s="15" customFormat="1" x14ac:dyDescent="0.25">
      <c r="L124" s="18"/>
      <c r="M124" s="18"/>
      <c r="N124" s="18"/>
      <c r="O124" s="18"/>
      <c r="P124" s="18"/>
      <c r="Q124" s="18"/>
    </row>
    <row r="125" spans="2:17" s="15" customFormat="1" x14ac:dyDescent="0.25">
      <c r="B125" s="49"/>
      <c r="C125" s="43"/>
      <c r="D125" s="44"/>
      <c r="E125" s="45"/>
      <c r="F125" s="44"/>
      <c r="G125" s="46"/>
      <c r="H125" s="47"/>
      <c r="I125" s="44"/>
      <c r="J125" s="44"/>
      <c r="K125" s="50"/>
      <c r="L125" s="18"/>
      <c r="M125" s="18"/>
      <c r="N125" s="18"/>
      <c r="O125" s="18"/>
      <c r="P125" s="18"/>
      <c r="Q125" s="18"/>
    </row>
    <row r="126" spans="2:17" s="15" customFormat="1" x14ac:dyDescent="0.25">
      <c r="B126" s="49"/>
      <c r="C126" s="43"/>
      <c r="D126" s="44"/>
      <c r="E126" s="45"/>
      <c r="F126" s="44"/>
      <c r="G126" s="46"/>
      <c r="H126" s="47"/>
      <c r="I126" s="44"/>
      <c r="J126" s="44"/>
      <c r="K126" s="50"/>
      <c r="L126" s="18"/>
      <c r="M126" s="18"/>
      <c r="N126" s="18"/>
      <c r="O126" s="18"/>
      <c r="P126" s="18"/>
      <c r="Q126" s="18"/>
    </row>
    <row r="127" spans="2:17" s="48" customFormat="1" x14ac:dyDescent="0.25">
      <c r="B127" s="49"/>
      <c r="C127" s="43"/>
      <c r="D127" s="44"/>
      <c r="E127" s="45"/>
      <c r="F127" s="44"/>
      <c r="G127" s="46"/>
      <c r="H127" s="47"/>
      <c r="I127" s="44"/>
      <c r="J127" s="44"/>
      <c r="K127" s="50"/>
      <c r="L127" s="51"/>
      <c r="M127" s="51"/>
      <c r="N127" s="51"/>
      <c r="O127" s="51"/>
      <c r="P127" s="51"/>
      <c r="Q127" s="51"/>
    </row>
    <row r="128" spans="2:17" s="59" customFormat="1" x14ac:dyDescent="0.25">
      <c r="B128" s="60"/>
      <c r="C128" s="43"/>
      <c r="D128" s="61"/>
      <c r="E128" s="62"/>
      <c r="F128" s="61"/>
      <c r="G128" s="63"/>
      <c r="H128" s="64"/>
      <c r="I128" s="61"/>
      <c r="J128" s="61"/>
      <c r="K128" s="50"/>
      <c r="L128" s="65"/>
      <c r="M128" s="65"/>
      <c r="N128" s="65"/>
      <c r="O128" s="65"/>
      <c r="P128" s="65"/>
      <c r="Q128" s="65"/>
    </row>
    <row r="129" spans="2:17" s="59" customFormat="1" x14ac:dyDescent="0.25">
      <c r="B129" s="60"/>
      <c r="C129" s="43"/>
      <c r="D129" s="61"/>
      <c r="E129" s="62"/>
      <c r="F129" s="61"/>
      <c r="G129" s="63"/>
      <c r="H129" s="64"/>
      <c r="I129" s="61"/>
      <c r="J129" s="61"/>
      <c r="K129" s="50"/>
      <c r="L129" s="65"/>
      <c r="M129" s="65"/>
      <c r="N129" s="65"/>
      <c r="O129" s="65"/>
      <c r="P129" s="65"/>
      <c r="Q129" s="65"/>
    </row>
    <row r="130" spans="2:17" s="48" customFormat="1" x14ac:dyDescent="0.25">
      <c r="B130" s="49"/>
      <c r="C130" s="43"/>
      <c r="D130" s="44"/>
      <c r="E130" s="45"/>
      <c r="F130" s="44"/>
      <c r="G130" s="46"/>
      <c r="H130" s="47"/>
      <c r="I130" s="44"/>
      <c r="J130" s="44"/>
      <c r="K130" s="50"/>
      <c r="L130" s="51"/>
      <c r="M130" s="51"/>
      <c r="N130" s="51"/>
      <c r="O130" s="51"/>
      <c r="P130" s="51"/>
      <c r="Q130" s="51"/>
    </row>
    <row r="131" spans="2:17" s="48" customFormat="1" x14ac:dyDescent="0.25">
      <c r="B131" s="49"/>
      <c r="C131" s="43"/>
      <c r="D131" s="44"/>
      <c r="E131" s="45"/>
      <c r="F131" s="44"/>
      <c r="G131" s="46"/>
      <c r="H131" s="47"/>
      <c r="I131" s="44"/>
      <c r="J131" s="44"/>
      <c r="K131" s="50"/>
      <c r="L131" s="51"/>
      <c r="M131" s="51"/>
      <c r="N131" s="51"/>
      <c r="O131" s="51"/>
      <c r="P131" s="51"/>
      <c r="Q131" s="51"/>
    </row>
    <row r="132" spans="2:17" s="48" customFormat="1" x14ac:dyDescent="0.25">
      <c r="B132" s="49"/>
      <c r="C132" s="43"/>
      <c r="D132" s="44"/>
      <c r="E132" s="45"/>
      <c r="F132" s="44"/>
      <c r="G132" s="46"/>
      <c r="H132" s="47"/>
      <c r="I132" s="44"/>
      <c r="J132" s="44"/>
      <c r="K132" s="50"/>
      <c r="L132" s="51"/>
      <c r="M132" s="51"/>
      <c r="N132" s="51"/>
      <c r="O132" s="51"/>
      <c r="P132" s="51"/>
      <c r="Q132" s="51"/>
    </row>
    <row r="133" spans="2:17" s="15" customFormat="1" x14ac:dyDescent="0.25">
      <c r="L133" s="18"/>
      <c r="M133" s="18"/>
      <c r="N133" s="18"/>
      <c r="O133" s="18"/>
      <c r="P133" s="18"/>
      <c r="Q133" s="18"/>
    </row>
    <row r="134" spans="2:17" s="15" customFormat="1" x14ac:dyDescent="0.25">
      <c r="L134" s="18"/>
      <c r="M134" s="18"/>
      <c r="N134" s="18"/>
      <c r="O134" s="18"/>
      <c r="P134" s="18"/>
      <c r="Q134" s="18"/>
    </row>
    <row r="135" spans="2:17" ht="23.25" customHeight="1" x14ac:dyDescent="0.25">
      <c r="L135" s="21"/>
      <c r="M135" s="21"/>
      <c r="N135" s="21"/>
      <c r="O135" s="21"/>
      <c r="P135" s="21"/>
      <c r="Q135" s="21"/>
    </row>
    <row r="136" spans="2:17" ht="23.25" customHeight="1" x14ac:dyDescent="0.25">
      <c r="L136" s="21"/>
      <c r="M136" s="21"/>
      <c r="N136" s="21"/>
      <c r="O136" s="21"/>
      <c r="P136" s="21"/>
      <c r="Q136" s="21"/>
    </row>
    <row r="137" spans="2:17" s="15" customFormat="1" x14ac:dyDescent="0.25">
      <c r="L137" s="18"/>
      <c r="M137" s="18"/>
      <c r="N137" s="18"/>
      <c r="O137" s="18"/>
      <c r="P137" s="18"/>
      <c r="Q137" s="18"/>
    </row>
    <row r="138" spans="2:17" s="15" customFormat="1" x14ac:dyDescent="0.25">
      <c r="L138" s="18"/>
      <c r="M138" s="18"/>
      <c r="N138" s="18"/>
      <c r="O138" s="18"/>
      <c r="P138" s="18"/>
      <c r="Q138" s="18"/>
    </row>
    <row r="139" spans="2:17" s="15" customFormat="1" x14ac:dyDescent="0.25">
      <c r="L139" s="18"/>
      <c r="M139" s="18"/>
      <c r="N139" s="18"/>
      <c r="O139" s="18"/>
      <c r="P139" s="18"/>
      <c r="Q139" s="18"/>
    </row>
    <row r="140" spans="2:17" s="15" customFormat="1" ht="36.75" customHeight="1" x14ac:dyDescent="0.25">
      <c r="L140" s="18"/>
      <c r="M140" s="18"/>
      <c r="N140" s="18"/>
      <c r="O140" s="18"/>
      <c r="P140" s="18"/>
      <c r="Q140" s="18"/>
    </row>
    <row r="141" spans="2:17" s="15" customFormat="1" ht="36.75" customHeight="1" x14ac:dyDescent="0.25">
      <c r="L141" s="18"/>
      <c r="M141" s="18"/>
      <c r="N141" s="18"/>
      <c r="O141" s="18"/>
      <c r="P141" s="18"/>
      <c r="Q141" s="18"/>
    </row>
    <row r="142" spans="2:17" ht="44.25" customHeight="1" x14ac:dyDescent="0.25">
      <c r="L142" s="21"/>
      <c r="M142" s="21"/>
      <c r="N142" s="21"/>
      <c r="O142" s="21"/>
      <c r="P142" s="21"/>
      <c r="Q142" s="21"/>
    </row>
    <row r="143" spans="2:17" s="15" customFormat="1" ht="36.75" customHeight="1" x14ac:dyDescent="0.25">
      <c r="L143" s="18"/>
      <c r="M143" s="18"/>
      <c r="N143" s="18"/>
      <c r="O143" s="18"/>
      <c r="P143" s="18"/>
      <c r="Q143" s="18"/>
    </row>
    <row r="144" spans="2:17" s="15" customFormat="1" ht="36.75" customHeight="1" x14ac:dyDescent="0.25">
      <c r="L144" s="18"/>
      <c r="M144" s="18"/>
      <c r="N144" s="18"/>
      <c r="O144" s="18"/>
      <c r="P144" s="18"/>
      <c r="Q144" s="18"/>
    </row>
    <row r="145" spans="2:21" s="15" customFormat="1" ht="48" customHeight="1" x14ac:dyDescent="0.25">
      <c r="L145" s="18"/>
      <c r="M145" s="18">
        <v>870043439</v>
      </c>
      <c r="N145" s="18"/>
      <c r="O145" s="18"/>
      <c r="P145" s="18"/>
      <c r="Q145" s="18"/>
    </row>
    <row r="146" spans="2:21" s="23" customFormat="1" ht="60.75" customHeight="1" x14ac:dyDescent="0.25">
      <c r="L146" s="18"/>
      <c r="M146" s="18">
        <f>M145-M147-M148</f>
        <v>870043439</v>
      </c>
      <c r="N146" s="18"/>
      <c r="O146" s="18"/>
      <c r="P146" s="18"/>
      <c r="Q146" s="18"/>
    </row>
    <row r="147" spans="2:21" s="23" customFormat="1" ht="23.25" customHeight="1" x14ac:dyDescent="0.25">
      <c r="L147" s="18" t="e">
        <f>SUM(K13:K21,K23,K24,K25,K26,K29,K30,K31,K32,K35,'GRUPO 2'!#REF!,'GRUPO 2'!#REF!,'GRUPO 2'!#REF!,'GRUPO 2'!#REF!,'GRUPO 2'!#REF!,'GRUPO 2'!#REF!,'GRUPO 2'!#REF!,'GRUPO 2'!#REF!,'GRUPO 2'!#REF!)</f>
        <v>#REF!</v>
      </c>
      <c r="M147" s="18">
        <f>SUM(K13:K21,K23,K24,K25,K26)</f>
        <v>0</v>
      </c>
      <c r="N147" s="18">
        <f>M147*10%</f>
        <v>0</v>
      </c>
      <c r="O147" s="18">
        <f>N147*19%</f>
        <v>0</v>
      </c>
      <c r="P147" s="18">
        <f>M147+O147</f>
        <v>0</v>
      </c>
      <c r="Q147" s="18"/>
    </row>
    <row r="148" spans="2:21" s="23" customFormat="1" ht="23.25" customHeight="1" x14ac:dyDescent="0.25">
      <c r="L148" s="18"/>
      <c r="M148" s="18">
        <f>SUM(K57:K65,K67,K68,K69,K70)</f>
        <v>0</v>
      </c>
      <c r="N148" s="18">
        <f>M148*10%</f>
        <v>0</v>
      </c>
      <c r="O148" s="18">
        <f>N148*19%</f>
        <v>0</v>
      </c>
      <c r="P148" s="18">
        <f>M148+O148</f>
        <v>0</v>
      </c>
      <c r="Q148" s="18">
        <f>P147+P148</f>
        <v>0</v>
      </c>
      <c r="R148" s="27" t="e">
        <f>Q148+'GRUPO 2'!#REF!</f>
        <v>#REF!</v>
      </c>
    </row>
    <row r="149" spans="2:21" s="23" customFormat="1" ht="23.25" customHeight="1" x14ac:dyDescent="0.25">
      <c r="L149" s="18"/>
      <c r="M149" s="18"/>
      <c r="N149" s="18"/>
      <c r="O149" s="18"/>
      <c r="P149" s="18"/>
      <c r="Q149" s="18"/>
    </row>
    <row r="150" spans="2:21" s="23" customFormat="1" ht="23.1" customHeight="1" x14ac:dyDescent="0.25">
      <c r="L150" s="18"/>
      <c r="M150" s="18" t="s">
        <v>36</v>
      </c>
      <c r="N150" s="18"/>
      <c r="O150" s="18" t="s">
        <v>37</v>
      </c>
      <c r="P150" s="18"/>
      <c r="Q150" s="18"/>
      <c r="R150" s="23" t="s">
        <v>38</v>
      </c>
    </row>
    <row r="151" spans="2:21" s="22" customFormat="1" x14ac:dyDescent="0.25">
      <c r="M151" s="32">
        <v>7</v>
      </c>
      <c r="N151" s="32"/>
      <c r="O151" s="32">
        <v>140000</v>
      </c>
      <c r="P151" s="32">
        <f>M151*O151</f>
        <v>980000</v>
      </c>
      <c r="Q151" s="32">
        <f>P151*10</f>
        <v>9800000</v>
      </c>
      <c r="R151" s="32">
        <v>5</v>
      </c>
      <c r="S151" s="32">
        <v>140000</v>
      </c>
      <c r="T151" s="32">
        <f>R151*S151</f>
        <v>700000</v>
      </c>
      <c r="U151" s="32">
        <f>T151*10</f>
        <v>7000000</v>
      </c>
    </row>
    <row r="152" spans="2:21" s="22" customFormat="1" ht="46.5" customHeight="1" x14ac:dyDescent="0.25">
      <c r="M152" s="32">
        <v>3</v>
      </c>
      <c r="N152" s="32"/>
      <c r="O152" s="32">
        <v>25000</v>
      </c>
      <c r="P152" s="32">
        <f>M152*O152</f>
        <v>75000</v>
      </c>
      <c r="Q152" s="32">
        <f>P152*10</f>
        <v>750000</v>
      </c>
      <c r="R152" s="32">
        <v>2</v>
      </c>
      <c r="S152" s="32">
        <v>25000</v>
      </c>
      <c r="T152" s="32">
        <f>R152*S152</f>
        <v>50000</v>
      </c>
      <c r="U152" s="32">
        <f>T152*10</f>
        <v>500000</v>
      </c>
    </row>
    <row r="153" spans="2:21" s="15" customFormat="1" x14ac:dyDescent="0.25"/>
    <row r="154" spans="2:21" s="15" customFormat="1" x14ac:dyDescent="0.25"/>
    <row r="155" spans="2:21" ht="23.1" customHeight="1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5"/>
    </row>
    <row r="156" spans="2:21" ht="23.1" customHeight="1" x14ac:dyDescent="0.25">
      <c r="B156" s="34"/>
      <c r="C156" s="34"/>
      <c r="D156" s="34"/>
      <c r="E156" s="34"/>
      <c r="K156" s="35"/>
    </row>
    <row r="157" spans="2:21" ht="23.1" customHeight="1" x14ac:dyDescent="0.25">
      <c r="B157" s="34"/>
      <c r="C157" s="34"/>
      <c r="D157" s="34"/>
      <c r="E157" s="34"/>
      <c r="K157" s="35"/>
    </row>
    <row r="158" spans="2:21" ht="23.1" customHeight="1" x14ac:dyDescent="0.25">
      <c r="B158" s="34"/>
      <c r="C158" s="34"/>
      <c r="D158" s="34"/>
      <c r="E158" s="34"/>
      <c r="K158" s="35"/>
    </row>
    <row r="159" spans="2:21" ht="23.1" customHeight="1" x14ac:dyDescent="0.25">
      <c r="B159" s="34"/>
      <c r="C159" s="34"/>
      <c r="D159" s="34"/>
      <c r="E159" s="34"/>
      <c r="K159" s="35"/>
    </row>
    <row r="160" spans="2:21" ht="23.1" customHeight="1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5"/>
    </row>
    <row r="161" spans="12:17" ht="23.1" customHeight="1" x14ac:dyDescent="0.25"/>
    <row r="162" spans="12:17" ht="42.75" customHeight="1" x14ac:dyDescent="0.25"/>
    <row r="164" spans="12:17" ht="23.25" customHeight="1" x14ac:dyDescent="0.25"/>
    <row r="165" spans="12:17" ht="23.25" customHeight="1" x14ac:dyDescent="0.25"/>
    <row r="166" spans="12:17" s="15" customFormat="1" ht="37.5" customHeight="1" x14ac:dyDescent="0.25"/>
    <row r="167" spans="12:17" s="15" customFormat="1" ht="37.5" customHeight="1" x14ac:dyDescent="0.25"/>
    <row r="168" spans="12:17" s="15" customFormat="1" x14ac:dyDescent="0.25"/>
    <row r="169" spans="12:17" s="15" customFormat="1" x14ac:dyDescent="0.25"/>
    <row r="170" spans="12:17" s="15" customFormat="1" x14ac:dyDescent="0.25"/>
    <row r="171" spans="12:17" s="15" customFormat="1" x14ac:dyDescent="0.25"/>
    <row r="172" spans="12:17" s="15" customFormat="1" x14ac:dyDescent="0.25">
      <c r="L172" s="18"/>
      <c r="M172" s="18"/>
      <c r="N172" s="18"/>
      <c r="O172" s="18"/>
      <c r="P172" s="18"/>
      <c r="Q172" s="18"/>
    </row>
    <row r="173" spans="12:17" s="15" customFormat="1" ht="60.75" customHeight="1" x14ac:dyDescent="0.25"/>
    <row r="174" spans="12:17" s="22" customFormat="1" ht="60.75" customHeight="1" x14ac:dyDescent="0.25">
      <c r="L174" s="21"/>
      <c r="M174" s="21"/>
      <c r="N174" s="21"/>
      <c r="O174" s="21"/>
      <c r="P174" s="21"/>
      <c r="Q174" s="21"/>
    </row>
    <row r="175" spans="12:17" s="15" customFormat="1" x14ac:dyDescent="0.25"/>
    <row r="176" spans="12:17" s="15" customFormat="1" ht="48" customHeight="1" x14ac:dyDescent="0.25"/>
    <row r="177" spans="12:17" s="23" customFormat="1" ht="39.75" customHeight="1" x14ac:dyDescent="0.25">
      <c r="L177" s="18"/>
      <c r="M177" s="18"/>
      <c r="N177" s="18"/>
      <c r="O177" s="18"/>
      <c r="P177" s="18"/>
      <c r="Q177" s="18"/>
    </row>
    <row r="178" spans="12:17" s="23" customFormat="1" x14ac:dyDescent="0.25">
      <c r="L178" s="18"/>
      <c r="M178" s="18"/>
      <c r="N178" s="18"/>
      <c r="O178" s="18"/>
      <c r="P178" s="18"/>
      <c r="Q178" s="18"/>
    </row>
    <row r="179" spans="12:17" s="23" customFormat="1" ht="42.75" customHeight="1" x14ac:dyDescent="0.25">
      <c r="L179" s="18"/>
      <c r="M179" s="18"/>
      <c r="N179" s="18"/>
      <c r="O179" s="18"/>
      <c r="P179" s="18"/>
      <c r="Q179" s="18"/>
    </row>
    <row r="180" spans="12:17" s="23" customFormat="1" ht="45.75" customHeight="1" x14ac:dyDescent="0.25">
      <c r="L180" s="18"/>
      <c r="M180" s="18"/>
      <c r="N180" s="18"/>
      <c r="O180" s="18"/>
      <c r="P180" s="18"/>
      <c r="Q180" s="18"/>
    </row>
    <row r="181" spans="12:17" s="15" customFormat="1" x14ac:dyDescent="0.25">
      <c r="L181" s="18"/>
      <c r="M181" s="18"/>
      <c r="N181" s="18"/>
      <c r="O181" s="18"/>
      <c r="P181" s="18"/>
      <c r="Q181" s="18"/>
    </row>
    <row r="182" spans="12:17" s="15" customFormat="1" x14ac:dyDescent="0.25">
      <c r="L182" s="18"/>
      <c r="M182" s="18"/>
      <c r="N182" s="18"/>
      <c r="O182" s="18"/>
      <c r="P182" s="18"/>
      <c r="Q182" s="18"/>
    </row>
    <row r="183" spans="12:17" s="15" customFormat="1" ht="58.5" customHeight="1" x14ac:dyDescent="0.25">
      <c r="L183" s="18"/>
      <c r="M183" s="18"/>
      <c r="N183" s="18"/>
      <c r="O183" s="18"/>
      <c r="P183" s="18"/>
      <c r="Q183" s="18"/>
    </row>
    <row r="184" spans="12:17" s="15" customFormat="1" ht="49.5" customHeight="1" x14ac:dyDescent="0.25">
      <c r="L184" s="18"/>
      <c r="M184" s="18"/>
      <c r="N184" s="18"/>
      <c r="O184" s="18"/>
      <c r="P184" s="18"/>
      <c r="Q184" s="18"/>
    </row>
    <row r="185" spans="12:17" s="15" customFormat="1" ht="46.5" customHeight="1" x14ac:dyDescent="0.25">
      <c r="L185" s="18"/>
      <c r="M185" s="18"/>
      <c r="N185" s="18"/>
      <c r="O185" s="18"/>
      <c r="P185" s="18"/>
      <c r="Q185" s="18"/>
    </row>
    <row r="186" spans="12:17" s="23" customFormat="1" ht="45" customHeight="1" x14ac:dyDescent="0.25">
      <c r="L186" s="18"/>
      <c r="M186" s="18"/>
      <c r="N186" s="18"/>
      <c r="O186" s="18"/>
      <c r="P186" s="18"/>
      <c r="Q186" s="18"/>
    </row>
    <row r="187" spans="12:17" s="15" customFormat="1" x14ac:dyDescent="0.25">
      <c r="L187" s="18"/>
      <c r="M187" s="18"/>
      <c r="N187" s="18"/>
      <c r="O187" s="18"/>
      <c r="P187" s="18"/>
      <c r="Q187" s="18"/>
    </row>
    <row r="188" spans="12:17" s="15" customFormat="1" ht="46.5" customHeight="1" x14ac:dyDescent="0.25">
      <c r="L188" s="18"/>
      <c r="M188" s="18"/>
      <c r="N188" s="18"/>
      <c r="O188" s="18"/>
      <c r="P188" s="18"/>
      <c r="Q188" s="18"/>
    </row>
    <row r="189" spans="12:17" s="15" customFormat="1" ht="75" customHeight="1" x14ac:dyDescent="0.25">
      <c r="L189" s="18"/>
      <c r="M189" s="18"/>
      <c r="N189" s="18"/>
      <c r="O189" s="18"/>
      <c r="P189" s="18"/>
      <c r="Q189" s="18"/>
    </row>
    <row r="190" spans="12:17" ht="23.25" customHeight="1" x14ac:dyDescent="0.25">
      <c r="L190" s="21"/>
      <c r="M190" s="21"/>
      <c r="N190" s="21"/>
      <c r="O190" s="21"/>
      <c r="P190" s="21"/>
      <c r="Q190" s="21"/>
    </row>
    <row r="191" spans="12:17" ht="23.25" customHeight="1" x14ac:dyDescent="0.25">
      <c r="L191" s="21"/>
      <c r="M191" s="21"/>
      <c r="N191" s="21"/>
      <c r="O191" s="21"/>
      <c r="P191" s="21"/>
      <c r="Q191" s="21"/>
    </row>
    <row r="192" spans="12:17" s="15" customFormat="1" x14ac:dyDescent="0.25">
      <c r="L192" s="18"/>
      <c r="M192" s="18"/>
      <c r="N192" s="18"/>
      <c r="O192" s="18"/>
      <c r="P192" s="18"/>
      <c r="Q192" s="18"/>
    </row>
    <row r="193" spans="1:17" s="15" customFormat="1" x14ac:dyDescent="0.25">
      <c r="L193" s="18"/>
      <c r="M193" s="18"/>
      <c r="N193" s="18"/>
      <c r="O193" s="18"/>
      <c r="P193" s="18"/>
      <c r="Q193" s="18"/>
    </row>
    <row r="194" spans="1:17" s="15" customFormat="1" x14ac:dyDescent="0.25">
      <c r="L194" s="18"/>
      <c r="M194" s="18"/>
      <c r="N194" s="18"/>
      <c r="O194" s="18"/>
      <c r="P194" s="18"/>
      <c r="Q194" s="18"/>
    </row>
    <row r="195" spans="1:17" s="15" customFormat="1" ht="36.75" customHeight="1" x14ac:dyDescent="0.25">
      <c r="L195" s="18"/>
      <c r="M195" s="18"/>
      <c r="N195" s="18"/>
      <c r="O195" s="18"/>
      <c r="P195" s="18"/>
      <c r="Q195" s="18"/>
    </row>
    <row r="196" spans="1:17" s="15" customFormat="1" ht="36.75" customHeight="1" x14ac:dyDescent="0.25">
      <c r="L196" s="18"/>
      <c r="M196" s="18"/>
      <c r="N196" s="18"/>
      <c r="O196" s="18"/>
      <c r="P196" s="18"/>
      <c r="Q196" s="18"/>
    </row>
    <row r="197" spans="1:17" ht="44.25" customHeight="1" x14ac:dyDescent="0.25">
      <c r="L197" s="21"/>
      <c r="M197" s="21"/>
      <c r="N197" s="21"/>
      <c r="O197" s="21"/>
      <c r="P197" s="21"/>
      <c r="Q197" s="21"/>
    </row>
    <row r="198" spans="1:17" s="15" customFormat="1" ht="36.75" customHeight="1" x14ac:dyDescent="0.25">
      <c r="L198" s="18"/>
      <c r="M198" s="18"/>
      <c r="N198" s="18"/>
      <c r="O198" s="18"/>
      <c r="P198" s="18"/>
      <c r="Q198" s="18"/>
    </row>
    <row r="199" spans="1:17" s="15" customFormat="1" ht="36.75" customHeight="1" x14ac:dyDescent="0.25">
      <c r="L199" s="18"/>
      <c r="M199" s="18"/>
      <c r="N199" s="18"/>
      <c r="O199" s="18"/>
      <c r="P199" s="18"/>
      <c r="Q199" s="18"/>
    </row>
    <row r="200" spans="1:17" s="15" customFormat="1" ht="48" customHeight="1" x14ac:dyDescent="0.25">
      <c r="L200" s="18"/>
      <c r="M200" s="18"/>
      <c r="N200" s="18"/>
      <c r="O200" s="18"/>
      <c r="P200" s="18"/>
      <c r="Q200" s="18"/>
    </row>
    <row r="201" spans="1:17" s="23" customFormat="1" ht="60.75" customHeight="1" x14ac:dyDescent="0.25">
      <c r="L201" s="18"/>
      <c r="M201" s="18"/>
      <c r="N201" s="18"/>
      <c r="O201" s="18"/>
      <c r="P201" s="18"/>
      <c r="Q201" s="18"/>
    </row>
    <row r="202" spans="1:17" s="15" customFormat="1" x14ac:dyDescent="0.25"/>
    <row r="203" spans="1:17" s="15" customFormat="1" x14ac:dyDescent="0.25">
      <c r="A203"/>
    </row>
    <row r="204" spans="1:17" s="15" customFormat="1" x14ac:dyDescent="0.25"/>
    <row r="205" spans="1:17" s="15" customFormat="1" x14ac:dyDescent="0.25"/>
    <row r="206" spans="1:17" s="23" customFormat="1" x14ac:dyDescent="0.25"/>
    <row r="207" spans="1:17" s="23" customFormat="1" x14ac:dyDescent="0.25">
      <c r="B207"/>
      <c r="C207"/>
      <c r="D207"/>
      <c r="E207"/>
      <c r="F207"/>
      <c r="G207"/>
      <c r="H207"/>
      <c r="I207"/>
      <c r="J207" s="1"/>
      <c r="K207" s="1"/>
    </row>
    <row r="208" spans="1:17" s="23" customFormat="1" ht="23.1" customHeight="1" x14ac:dyDescent="0.25">
      <c r="B208"/>
      <c r="C208"/>
      <c r="D208"/>
      <c r="E208"/>
      <c r="F208"/>
      <c r="G208"/>
      <c r="H208"/>
      <c r="I208"/>
      <c r="J208"/>
      <c r="K208" s="1"/>
    </row>
  </sheetData>
  <mergeCells count="107">
    <mergeCell ref="B80:J80"/>
    <mergeCell ref="B81:J81"/>
    <mergeCell ref="B82:J82"/>
    <mergeCell ref="B83:J83"/>
    <mergeCell ref="B84:J84"/>
    <mergeCell ref="B7:K8"/>
    <mergeCell ref="B36:J36"/>
    <mergeCell ref="B37:J37"/>
    <mergeCell ref="B38:J38"/>
    <mergeCell ref="B77:K77"/>
    <mergeCell ref="B78:H78"/>
    <mergeCell ref="I78:K78"/>
    <mergeCell ref="B71:K71"/>
    <mergeCell ref="B72:H72"/>
    <mergeCell ref="I72:K72"/>
    <mergeCell ref="B74:B75"/>
    <mergeCell ref="C74:C75"/>
    <mergeCell ref="D74:D75"/>
    <mergeCell ref="E74:E75"/>
    <mergeCell ref="F74:F75"/>
    <mergeCell ref="H74:H75"/>
    <mergeCell ref="B69:B70"/>
    <mergeCell ref="C69:C70"/>
    <mergeCell ref="D69:D70"/>
    <mergeCell ref="E69:E70"/>
    <mergeCell ref="F69:F70"/>
    <mergeCell ref="H69:H70"/>
    <mergeCell ref="B66:H66"/>
    <mergeCell ref="I66:K66"/>
    <mergeCell ref="B67:B68"/>
    <mergeCell ref="C67:C68"/>
    <mergeCell ref="D67:D68"/>
    <mergeCell ref="E67:E68"/>
    <mergeCell ref="F67:F68"/>
    <mergeCell ref="H67:H68"/>
    <mergeCell ref="B64:B65"/>
    <mergeCell ref="C64:C65"/>
    <mergeCell ref="D64:D65"/>
    <mergeCell ref="E64:E65"/>
    <mergeCell ref="F64:F65"/>
    <mergeCell ref="H64:H65"/>
    <mergeCell ref="B56:H56"/>
    <mergeCell ref="I56:K56"/>
    <mergeCell ref="B57:B58"/>
    <mergeCell ref="C57:C58"/>
    <mergeCell ref="D57:D58"/>
    <mergeCell ref="E57:E58"/>
    <mergeCell ref="F57:F58"/>
    <mergeCell ref="H57:H58"/>
    <mergeCell ref="G2:K2"/>
    <mergeCell ref="B52:K52"/>
    <mergeCell ref="B53:K53"/>
    <mergeCell ref="B55:K55"/>
    <mergeCell ref="B50:K51"/>
    <mergeCell ref="B33:K33"/>
    <mergeCell ref="B34:H34"/>
    <mergeCell ref="I34:K34"/>
    <mergeCell ref="B39:J39"/>
    <mergeCell ref="B40:B41"/>
    <mergeCell ref="C40:D40"/>
    <mergeCell ref="C41:D41"/>
    <mergeCell ref="B27:K27"/>
    <mergeCell ref="B28:H28"/>
    <mergeCell ref="I28:K28"/>
    <mergeCell ref="B30:B31"/>
    <mergeCell ref="C30:C31"/>
    <mergeCell ref="D30:D31"/>
    <mergeCell ref="E30:E31"/>
    <mergeCell ref="F30:F31"/>
    <mergeCell ref="H30:H31"/>
    <mergeCell ref="B25:B26"/>
    <mergeCell ref="C25:C26"/>
    <mergeCell ref="D25:D26"/>
    <mergeCell ref="B3:F3"/>
    <mergeCell ref="B9:K9"/>
    <mergeCell ref="B11:K11"/>
    <mergeCell ref="B12:H12"/>
    <mergeCell ref="I12:K12"/>
    <mergeCell ref="B13:B14"/>
    <mergeCell ref="C13:C14"/>
    <mergeCell ref="D13:D14"/>
    <mergeCell ref="E13:E14"/>
    <mergeCell ref="F13:F14"/>
    <mergeCell ref="B44:D45"/>
    <mergeCell ref="B46:D47"/>
    <mergeCell ref="E44:K45"/>
    <mergeCell ref="E46:K47"/>
    <mergeCell ref="H13:H14"/>
    <mergeCell ref="B20:B21"/>
    <mergeCell ref="C20:C21"/>
    <mergeCell ref="D20:D21"/>
    <mergeCell ref="E20:E21"/>
    <mergeCell ref="F20:F21"/>
    <mergeCell ref="H20:H21"/>
    <mergeCell ref="E25:E26"/>
    <mergeCell ref="F25:F26"/>
    <mergeCell ref="H25:H26"/>
    <mergeCell ref="B22:H22"/>
    <mergeCell ref="I22:K22"/>
    <mergeCell ref="B23:B24"/>
    <mergeCell ref="C23:C24"/>
    <mergeCell ref="D23:D24"/>
    <mergeCell ref="E23:E24"/>
    <mergeCell ref="F23:F24"/>
    <mergeCell ref="H23:H24"/>
    <mergeCell ref="B42:J42"/>
    <mergeCell ref="B43:J43"/>
  </mergeCells>
  <printOptions horizontalCentered="1" verticalCentered="1"/>
  <pageMargins left="0" right="0" top="0.35433070866141736" bottom="0.35433070866141736" header="0.31496062992125984" footer="0.31496062992125984"/>
  <pageSetup scale="4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F2756-C092-4291-B739-69141B61D50C}">
  <dimension ref="B2:K48"/>
  <sheetViews>
    <sheetView tabSelected="1" zoomScale="70" zoomScaleNormal="70" workbookViewId="0">
      <selection activeCell="I9" sqref="I9"/>
    </sheetView>
  </sheetViews>
  <sheetFormatPr baseColWidth="10" defaultRowHeight="15" x14ac:dyDescent="0.25"/>
  <cols>
    <col min="2" max="2" width="30.140625" bestFit="1" customWidth="1"/>
    <col min="6" max="6" width="18.5703125" bestFit="1" customWidth="1"/>
    <col min="7" max="7" width="18" bestFit="1" customWidth="1"/>
    <col min="8" max="8" width="18.5703125" customWidth="1"/>
    <col min="9" max="9" width="13.42578125" customWidth="1"/>
    <col min="10" max="10" width="16.85546875" customWidth="1"/>
    <col min="11" max="11" width="23.85546875" bestFit="1" customWidth="1"/>
    <col min="13" max="13" width="16.28515625" bestFit="1" customWidth="1"/>
  </cols>
  <sheetData>
    <row r="2" spans="2:11" ht="21.75" thickBot="1" x14ac:dyDescent="0.3">
      <c r="G2" s="154" t="s">
        <v>64</v>
      </c>
      <c r="H2" s="155"/>
      <c r="I2" s="155"/>
      <c r="J2" s="155"/>
      <c r="K2" s="156"/>
    </row>
    <row r="3" spans="2:11" ht="21.75" thickBot="1" x14ac:dyDescent="0.3">
      <c r="B3" s="137" t="s">
        <v>63</v>
      </c>
      <c r="C3" s="138"/>
      <c r="D3" s="138"/>
      <c r="E3" s="138"/>
      <c r="F3" s="139"/>
      <c r="G3" s="68"/>
      <c r="H3" s="36" t="s">
        <v>48</v>
      </c>
      <c r="I3" s="36" t="s">
        <v>0</v>
      </c>
      <c r="J3" s="36" t="s">
        <v>1</v>
      </c>
      <c r="K3" s="69" t="s">
        <v>2</v>
      </c>
    </row>
    <row r="4" spans="2:11" ht="21" x14ac:dyDescent="0.25">
      <c r="B4" s="2"/>
      <c r="C4" s="3"/>
      <c r="D4" s="3" t="s">
        <v>0</v>
      </c>
      <c r="E4" s="3" t="s">
        <v>1</v>
      </c>
      <c r="F4" s="66" t="s">
        <v>2</v>
      </c>
      <c r="G4" s="70" t="s">
        <v>3</v>
      </c>
      <c r="H4" s="37"/>
      <c r="I4" s="38">
        <v>908526</v>
      </c>
      <c r="J4" s="39">
        <v>8.8000000000000007</v>
      </c>
      <c r="K4" s="71">
        <v>7995028.8000000007</v>
      </c>
    </row>
    <row r="5" spans="2:11" ht="21.75" thickBot="1" x14ac:dyDescent="0.3">
      <c r="B5" s="4" t="s">
        <v>3</v>
      </c>
      <c r="C5" s="5"/>
      <c r="D5" s="6">
        <v>908526</v>
      </c>
      <c r="E5" s="7">
        <v>8.8000000000000007</v>
      </c>
      <c r="F5" s="67">
        <v>7995028.8000000007</v>
      </c>
      <c r="G5" s="72" t="s">
        <v>49</v>
      </c>
      <c r="H5" s="73">
        <v>0.06</v>
      </c>
      <c r="I5" s="6">
        <v>963037.56</v>
      </c>
      <c r="J5" s="7">
        <v>8.8000000000000007</v>
      </c>
      <c r="K5" s="8">
        <v>8474730.5280000009</v>
      </c>
    </row>
    <row r="6" spans="2:11" ht="15.75" thickBot="1" x14ac:dyDescent="0.3"/>
    <row r="7" spans="2:11" x14ac:dyDescent="0.25">
      <c r="B7" s="165" t="s">
        <v>56</v>
      </c>
      <c r="C7" s="166"/>
      <c r="D7" s="166"/>
      <c r="E7" s="166"/>
      <c r="F7" s="166"/>
      <c r="G7" s="166"/>
      <c r="H7" s="166"/>
      <c r="I7" s="166"/>
      <c r="J7" s="166"/>
      <c r="K7" s="167"/>
    </row>
    <row r="8" spans="2:11" ht="15.75" thickBot="1" x14ac:dyDescent="0.3">
      <c r="B8" s="168"/>
      <c r="C8" s="169"/>
      <c r="D8" s="169"/>
      <c r="E8" s="169"/>
      <c r="F8" s="169"/>
      <c r="G8" s="169"/>
      <c r="H8" s="169"/>
      <c r="I8" s="169"/>
      <c r="J8" s="169"/>
      <c r="K8" s="170"/>
    </row>
    <row r="9" spans="2:11" ht="110.25" x14ac:dyDescent="0.25">
      <c r="B9" s="10" t="s">
        <v>5</v>
      </c>
      <c r="C9" s="96" t="s">
        <v>6</v>
      </c>
      <c r="D9" s="11" t="s">
        <v>7</v>
      </c>
      <c r="E9" s="96" t="s">
        <v>8</v>
      </c>
      <c r="F9" s="96" t="s">
        <v>9</v>
      </c>
      <c r="G9" s="96" t="s">
        <v>10</v>
      </c>
      <c r="H9" s="11" t="s">
        <v>11</v>
      </c>
      <c r="I9" s="96" t="s">
        <v>12</v>
      </c>
      <c r="J9" s="96" t="s">
        <v>13</v>
      </c>
      <c r="K9" s="12" t="s">
        <v>14</v>
      </c>
    </row>
    <row r="10" spans="2:11" ht="15.75" x14ac:dyDescent="0.25">
      <c r="B10" s="198" t="s">
        <v>30</v>
      </c>
      <c r="C10" s="199"/>
      <c r="D10" s="199"/>
      <c r="E10" s="199"/>
      <c r="F10" s="199"/>
      <c r="G10" s="199"/>
      <c r="H10" s="199"/>
      <c r="I10" s="199"/>
      <c r="J10" s="199"/>
      <c r="K10" s="200"/>
    </row>
    <row r="11" spans="2:11" ht="15.75" customHeight="1" x14ac:dyDescent="0.25">
      <c r="B11" s="201" t="s">
        <v>69</v>
      </c>
      <c r="C11" s="202"/>
      <c r="D11" s="202"/>
      <c r="E11" s="202"/>
      <c r="F11" s="202"/>
      <c r="G11" s="202"/>
      <c r="H11" s="202"/>
      <c r="I11" s="203" t="s">
        <v>68</v>
      </c>
      <c r="J11" s="199"/>
      <c r="K11" s="200"/>
    </row>
    <row r="12" spans="2:11" ht="45.75" x14ac:dyDescent="0.25">
      <c r="B12" s="94" t="s">
        <v>19</v>
      </c>
      <c r="C12" s="95">
        <v>5</v>
      </c>
      <c r="D12" s="91">
        <v>7995028.8000000007</v>
      </c>
      <c r="E12" s="92">
        <v>0.08</v>
      </c>
      <c r="F12" s="91">
        <v>639602.30400000012</v>
      </c>
      <c r="G12" s="17">
        <v>1</v>
      </c>
      <c r="H12" s="93">
        <v>30</v>
      </c>
      <c r="I12" s="91"/>
      <c r="J12" s="91"/>
      <c r="K12" s="20"/>
    </row>
    <row r="13" spans="2:11" ht="45.75" x14ac:dyDescent="0.25">
      <c r="B13" s="94" t="s">
        <v>21</v>
      </c>
      <c r="C13" s="95">
        <v>6</v>
      </c>
      <c r="D13" s="91">
        <v>7995028.8000000007</v>
      </c>
      <c r="E13" s="92">
        <v>0.1</v>
      </c>
      <c r="F13" s="91">
        <v>799502.88000000012</v>
      </c>
      <c r="G13" s="17">
        <v>1</v>
      </c>
      <c r="H13" s="93">
        <v>30</v>
      </c>
      <c r="I13" s="91"/>
      <c r="J13" s="91"/>
      <c r="K13" s="20"/>
    </row>
    <row r="14" spans="2:11" ht="45.75" x14ac:dyDescent="0.25">
      <c r="B14" s="94" t="s">
        <v>20</v>
      </c>
      <c r="C14" s="24">
        <v>1</v>
      </c>
      <c r="D14" s="91">
        <v>7995028.8000000007</v>
      </c>
      <c r="E14" s="92">
        <v>0.11</v>
      </c>
      <c r="F14" s="91">
        <v>879453.16800000006</v>
      </c>
      <c r="G14" s="17">
        <v>1</v>
      </c>
      <c r="H14" s="93">
        <v>30</v>
      </c>
      <c r="I14" s="91"/>
      <c r="J14" s="91"/>
      <c r="K14" s="20"/>
    </row>
    <row r="15" spans="2:11" ht="27" customHeight="1" x14ac:dyDescent="0.25">
      <c r="B15" s="116" t="s">
        <v>31</v>
      </c>
      <c r="C15" s="118">
        <v>6</v>
      </c>
      <c r="D15" s="204">
        <v>7995028.8000000007</v>
      </c>
      <c r="E15" s="152">
        <v>0.08</v>
      </c>
      <c r="F15" s="204">
        <v>639602.30400000012</v>
      </c>
      <c r="G15" s="13">
        <v>0.55969999999999998</v>
      </c>
      <c r="H15" s="206">
        <v>24</v>
      </c>
      <c r="I15" s="91"/>
      <c r="J15" s="91"/>
      <c r="K15" s="20"/>
    </row>
    <row r="16" spans="2:11" ht="40.5" customHeight="1" x14ac:dyDescent="0.25">
      <c r="B16" s="117"/>
      <c r="C16" s="119"/>
      <c r="D16" s="205"/>
      <c r="E16" s="153"/>
      <c r="F16" s="205"/>
      <c r="G16" s="13">
        <v>0.44030000000000002</v>
      </c>
      <c r="H16" s="207"/>
      <c r="I16" s="91"/>
      <c r="J16" s="91"/>
      <c r="K16" s="20"/>
    </row>
    <row r="17" spans="2:11" ht="15.75" x14ac:dyDescent="0.25">
      <c r="B17" s="208" t="s">
        <v>74</v>
      </c>
      <c r="C17" s="209"/>
      <c r="D17" s="209"/>
      <c r="E17" s="209"/>
      <c r="F17" s="209"/>
      <c r="G17" s="209"/>
      <c r="H17" s="209"/>
      <c r="I17" s="209"/>
      <c r="J17" s="210"/>
      <c r="K17" s="20">
        <v>0</v>
      </c>
    </row>
    <row r="18" spans="2:11" ht="15.75" customHeight="1" x14ac:dyDescent="0.25">
      <c r="B18" s="201" t="s">
        <v>78</v>
      </c>
      <c r="C18" s="202"/>
      <c r="D18" s="202"/>
      <c r="E18" s="202"/>
      <c r="F18" s="202"/>
      <c r="G18" s="202"/>
      <c r="H18" s="202"/>
      <c r="I18" s="203" t="s">
        <v>79</v>
      </c>
      <c r="J18" s="199"/>
      <c r="K18" s="200"/>
    </row>
    <row r="19" spans="2:11" ht="37.5" customHeight="1" x14ac:dyDescent="0.25">
      <c r="B19" s="116" t="s">
        <v>31</v>
      </c>
      <c r="C19" s="118">
        <v>7</v>
      </c>
      <c r="D19" s="204">
        <v>7995028.8000000007</v>
      </c>
      <c r="E19" s="152">
        <v>0.08</v>
      </c>
      <c r="F19" s="204">
        <v>639602.30400000012</v>
      </c>
      <c r="G19" s="13">
        <v>0.55969999999999998</v>
      </c>
      <c r="H19" s="206">
        <v>24</v>
      </c>
      <c r="I19" s="91"/>
      <c r="J19" s="91"/>
      <c r="K19" s="20"/>
    </row>
    <row r="20" spans="2:11" ht="42.75" customHeight="1" x14ac:dyDescent="0.25">
      <c r="B20" s="117"/>
      <c r="C20" s="119"/>
      <c r="D20" s="205"/>
      <c r="E20" s="153"/>
      <c r="F20" s="205"/>
      <c r="G20" s="13">
        <v>0.44030000000000002</v>
      </c>
      <c r="H20" s="207"/>
      <c r="I20" s="91"/>
      <c r="J20" s="91"/>
      <c r="K20" s="20"/>
    </row>
    <row r="21" spans="2:11" ht="36.75" customHeight="1" x14ac:dyDescent="0.25">
      <c r="B21" s="180" t="s">
        <v>75</v>
      </c>
      <c r="C21" s="212">
        <v>1</v>
      </c>
      <c r="D21" s="125">
        <v>7995028.8000000007</v>
      </c>
      <c r="E21" s="124">
        <v>0.11</v>
      </c>
      <c r="F21" s="125">
        <v>879453.16800000006</v>
      </c>
      <c r="G21" s="13">
        <v>0.55969999999999998</v>
      </c>
      <c r="H21" s="115">
        <v>24</v>
      </c>
      <c r="I21" s="91"/>
      <c r="J21" s="91"/>
      <c r="K21" s="20"/>
    </row>
    <row r="22" spans="2:11" ht="39" customHeight="1" x14ac:dyDescent="0.25">
      <c r="B22" s="180"/>
      <c r="C22" s="212"/>
      <c r="D22" s="125"/>
      <c r="E22" s="124"/>
      <c r="F22" s="125"/>
      <c r="G22" s="13">
        <v>0.44030000000000002</v>
      </c>
      <c r="H22" s="115"/>
      <c r="I22" s="91"/>
      <c r="J22" s="91"/>
      <c r="K22" s="20"/>
    </row>
    <row r="23" spans="2:11" ht="16.5" customHeight="1" x14ac:dyDescent="0.25">
      <c r="B23" s="208" t="s">
        <v>78</v>
      </c>
      <c r="C23" s="209"/>
      <c r="D23" s="209"/>
      <c r="E23" s="209"/>
      <c r="F23" s="209"/>
      <c r="G23" s="209"/>
      <c r="H23" s="209"/>
      <c r="I23" s="209"/>
      <c r="J23" s="210"/>
      <c r="K23" s="20">
        <v>0</v>
      </c>
    </row>
    <row r="24" spans="2:11" ht="15.75" customHeight="1" x14ac:dyDescent="0.25">
      <c r="B24" s="201" t="s">
        <v>70</v>
      </c>
      <c r="C24" s="202"/>
      <c r="D24" s="202"/>
      <c r="E24" s="202"/>
      <c r="F24" s="202"/>
      <c r="G24" s="202"/>
      <c r="H24" s="202"/>
      <c r="I24" s="211" t="s">
        <v>71</v>
      </c>
      <c r="J24" s="199"/>
      <c r="K24" s="200"/>
    </row>
    <row r="25" spans="2:11" ht="45.75" x14ac:dyDescent="0.25">
      <c r="B25" s="94" t="s">
        <v>19</v>
      </c>
      <c r="C25" s="95">
        <v>5</v>
      </c>
      <c r="D25" s="91">
        <v>8474730.5280000009</v>
      </c>
      <c r="E25" s="92">
        <v>0.08</v>
      </c>
      <c r="F25" s="102">
        <v>677978.44224000012</v>
      </c>
      <c r="G25" s="17">
        <v>1</v>
      </c>
      <c r="H25" s="93">
        <v>30</v>
      </c>
      <c r="I25" s="91"/>
      <c r="J25" s="91"/>
      <c r="K25" s="20"/>
    </row>
    <row r="26" spans="2:11" ht="45.75" x14ac:dyDescent="0.25">
      <c r="B26" s="94" t="s">
        <v>21</v>
      </c>
      <c r="C26" s="95">
        <v>6</v>
      </c>
      <c r="D26" s="91">
        <v>8474730.5280000009</v>
      </c>
      <c r="E26" s="92">
        <v>0.1</v>
      </c>
      <c r="F26" s="102">
        <v>847473.05280000018</v>
      </c>
      <c r="G26" s="17">
        <v>1</v>
      </c>
      <c r="H26" s="93">
        <v>30</v>
      </c>
      <c r="I26" s="91"/>
      <c r="J26" s="91"/>
      <c r="K26" s="20"/>
    </row>
    <row r="27" spans="2:11" ht="45.75" x14ac:dyDescent="0.25">
      <c r="B27" s="94" t="s">
        <v>20</v>
      </c>
      <c r="C27" s="24">
        <v>1</v>
      </c>
      <c r="D27" s="91">
        <v>8474730.5280000009</v>
      </c>
      <c r="E27" s="92">
        <v>0.11</v>
      </c>
      <c r="F27" s="102">
        <v>932220.35808000015</v>
      </c>
      <c r="G27" s="17">
        <v>1</v>
      </c>
      <c r="H27" s="93">
        <v>30</v>
      </c>
      <c r="I27" s="91"/>
      <c r="J27" s="91"/>
      <c r="K27" s="20"/>
    </row>
    <row r="28" spans="2:11" ht="36.75" customHeight="1" x14ac:dyDescent="0.25">
      <c r="B28" s="180" t="s">
        <v>31</v>
      </c>
      <c r="C28" s="118">
        <v>6</v>
      </c>
      <c r="D28" s="204">
        <v>8474730.5280000009</v>
      </c>
      <c r="E28" s="152">
        <v>0.08</v>
      </c>
      <c r="F28" s="204">
        <v>677978.44224000012</v>
      </c>
      <c r="G28" s="13">
        <v>0.55969999999999998</v>
      </c>
      <c r="H28" s="206">
        <v>24</v>
      </c>
      <c r="I28" s="91"/>
      <c r="J28" s="91"/>
      <c r="K28" s="20"/>
    </row>
    <row r="29" spans="2:11" ht="36" customHeight="1" x14ac:dyDescent="0.25">
      <c r="B29" s="180"/>
      <c r="C29" s="119"/>
      <c r="D29" s="205"/>
      <c r="E29" s="153"/>
      <c r="F29" s="205"/>
      <c r="G29" s="13">
        <v>0.44030000000000002</v>
      </c>
      <c r="H29" s="207"/>
      <c r="I29" s="91"/>
      <c r="J29" s="91"/>
      <c r="K29" s="20"/>
    </row>
    <row r="30" spans="2:11" ht="15.75" customHeight="1" x14ac:dyDescent="0.25">
      <c r="B30" s="208" t="s">
        <v>76</v>
      </c>
      <c r="C30" s="209"/>
      <c r="D30" s="209"/>
      <c r="E30" s="209"/>
      <c r="F30" s="209"/>
      <c r="G30" s="209"/>
      <c r="H30" s="209"/>
      <c r="I30" s="209"/>
      <c r="J30" s="210"/>
      <c r="K30" s="20">
        <v>0</v>
      </c>
    </row>
    <row r="31" spans="2:11" ht="50.25" customHeight="1" x14ac:dyDescent="0.25">
      <c r="B31" s="201" t="s">
        <v>72</v>
      </c>
      <c r="C31" s="202"/>
      <c r="D31" s="202"/>
      <c r="E31" s="202"/>
      <c r="F31" s="202"/>
      <c r="G31" s="202"/>
      <c r="H31" s="202"/>
      <c r="I31" s="211" t="s">
        <v>73</v>
      </c>
      <c r="J31" s="199"/>
      <c r="K31" s="200"/>
    </row>
    <row r="32" spans="2:11" ht="36.75" customHeight="1" x14ac:dyDescent="0.25">
      <c r="B32" s="116" t="s">
        <v>31</v>
      </c>
      <c r="C32" s="118">
        <v>7</v>
      </c>
      <c r="D32" s="204">
        <v>8474730.5280000009</v>
      </c>
      <c r="E32" s="152">
        <v>0.08</v>
      </c>
      <c r="F32" s="204">
        <v>677978.44224000012</v>
      </c>
      <c r="G32" s="13">
        <v>0.55969999999999998</v>
      </c>
      <c r="H32" s="206">
        <v>24</v>
      </c>
      <c r="I32" s="91"/>
      <c r="J32" s="91"/>
      <c r="K32" s="20"/>
    </row>
    <row r="33" spans="2:11" ht="31.5" customHeight="1" x14ac:dyDescent="0.25">
      <c r="B33" s="117"/>
      <c r="C33" s="119"/>
      <c r="D33" s="205"/>
      <c r="E33" s="153"/>
      <c r="F33" s="205"/>
      <c r="G33" s="13">
        <v>0.44030000000000002</v>
      </c>
      <c r="H33" s="207"/>
      <c r="I33" s="91"/>
      <c r="J33" s="91"/>
      <c r="K33" s="20"/>
    </row>
    <row r="34" spans="2:11" ht="42" customHeight="1" x14ac:dyDescent="0.25">
      <c r="B34" s="180" t="s">
        <v>75</v>
      </c>
      <c r="C34" s="212">
        <v>1</v>
      </c>
      <c r="D34" s="125">
        <v>8474730.5280000009</v>
      </c>
      <c r="E34" s="124">
        <v>0.11</v>
      </c>
      <c r="F34" s="125">
        <v>932220.35808000015</v>
      </c>
      <c r="G34" s="13">
        <v>0.55969999999999998</v>
      </c>
      <c r="H34" s="115">
        <v>24</v>
      </c>
      <c r="I34" s="91"/>
      <c r="J34" s="91"/>
      <c r="K34" s="20"/>
    </row>
    <row r="35" spans="2:11" ht="37.5" customHeight="1" x14ac:dyDescent="0.25">
      <c r="B35" s="180"/>
      <c r="C35" s="212"/>
      <c r="D35" s="125"/>
      <c r="E35" s="124"/>
      <c r="F35" s="125"/>
      <c r="G35" s="13">
        <v>0.44030000000000002</v>
      </c>
      <c r="H35" s="115"/>
      <c r="I35" s="91"/>
      <c r="J35" s="91"/>
      <c r="K35" s="20"/>
    </row>
    <row r="36" spans="2:11" ht="15.75" x14ac:dyDescent="0.25">
      <c r="B36" s="196" t="s">
        <v>77</v>
      </c>
      <c r="C36" s="197"/>
      <c r="D36" s="197"/>
      <c r="E36" s="197"/>
      <c r="F36" s="197"/>
      <c r="G36" s="197"/>
      <c r="H36" s="197"/>
      <c r="I36" s="197"/>
      <c r="J36" s="197"/>
      <c r="K36" s="20">
        <v>0</v>
      </c>
    </row>
    <row r="37" spans="2:11" ht="15.75" x14ac:dyDescent="0.25">
      <c r="B37" s="188" t="s">
        <v>32</v>
      </c>
      <c r="C37" s="189"/>
      <c r="D37" s="189"/>
      <c r="E37" s="189"/>
      <c r="F37" s="189"/>
      <c r="G37" s="189"/>
      <c r="H37" s="189"/>
      <c r="I37" s="189"/>
      <c r="J37" s="190"/>
      <c r="K37" s="25">
        <v>0</v>
      </c>
    </row>
    <row r="38" spans="2:11" ht="15.75" x14ac:dyDescent="0.25">
      <c r="B38" s="133" t="s">
        <v>33</v>
      </c>
      <c r="C38" s="134"/>
      <c r="D38" s="134"/>
      <c r="E38" s="134"/>
      <c r="F38" s="134"/>
      <c r="G38" s="134"/>
      <c r="H38" s="134"/>
      <c r="I38" s="134"/>
      <c r="J38" s="134"/>
      <c r="K38" s="26">
        <v>0</v>
      </c>
    </row>
    <row r="39" spans="2:11" ht="15.75" x14ac:dyDescent="0.25">
      <c r="B39" s="133" t="s">
        <v>34</v>
      </c>
      <c r="C39" s="134"/>
      <c r="D39" s="134"/>
      <c r="E39" s="134"/>
      <c r="F39" s="134"/>
      <c r="G39" s="134"/>
      <c r="H39" s="134"/>
      <c r="I39" s="134"/>
      <c r="J39" s="134"/>
      <c r="K39" s="26">
        <v>0</v>
      </c>
    </row>
    <row r="40" spans="2:11" ht="20.25" x14ac:dyDescent="0.25">
      <c r="B40" s="193" t="s">
        <v>61</v>
      </c>
      <c r="C40" s="194"/>
      <c r="D40" s="194"/>
      <c r="E40" s="194"/>
      <c r="F40" s="194"/>
      <c r="G40" s="194"/>
      <c r="H40" s="194"/>
      <c r="I40" s="194"/>
      <c r="J40" s="194"/>
      <c r="K40" s="78">
        <v>0</v>
      </c>
    </row>
    <row r="41" spans="2:11" ht="61.5" x14ac:dyDescent="0.25">
      <c r="B41" s="195" t="s">
        <v>39</v>
      </c>
      <c r="C41" s="191" t="s">
        <v>60</v>
      </c>
      <c r="D41" s="192"/>
      <c r="E41" s="76">
        <v>5</v>
      </c>
      <c r="F41" s="76" t="s">
        <v>41</v>
      </c>
      <c r="G41" s="77"/>
      <c r="H41" s="76" t="s">
        <v>42</v>
      </c>
      <c r="I41" s="77"/>
      <c r="J41" s="76" t="s">
        <v>59</v>
      </c>
      <c r="K41" s="31"/>
    </row>
    <row r="42" spans="2:11" ht="61.5" x14ac:dyDescent="0.25">
      <c r="B42" s="195"/>
      <c r="C42" s="191" t="s">
        <v>44</v>
      </c>
      <c r="D42" s="192"/>
      <c r="E42" s="76">
        <v>2</v>
      </c>
      <c r="F42" s="76" t="s">
        <v>45</v>
      </c>
      <c r="G42" s="77"/>
      <c r="H42" s="76" t="s">
        <v>42</v>
      </c>
      <c r="I42" s="77"/>
      <c r="J42" s="76" t="s">
        <v>58</v>
      </c>
      <c r="K42" s="75"/>
    </row>
    <row r="43" spans="2:11" ht="15.75" x14ac:dyDescent="0.25">
      <c r="B43" s="133" t="s">
        <v>57</v>
      </c>
      <c r="C43" s="134"/>
      <c r="D43" s="134"/>
      <c r="E43" s="134"/>
      <c r="F43" s="134"/>
      <c r="G43" s="134"/>
      <c r="H43" s="134"/>
      <c r="I43" s="134"/>
      <c r="J43" s="134"/>
      <c r="K43" s="26">
        <v>0</v>
      </c>
    </row>
    <row r="44" spans="2:11" ht="21" thickBot="1" x14ac:dyDescent="0.3">
      <c r="B44" s="135" t="s">
        <v>62</v>
      </c>
      <c r="C44" s="136"/>
      <c r="D44" s="136"/>
      <c r="E44" s="136"/>
      <c r="F44" s="136"/>
      <c r="G44" s="136"/>
      <c r="H44" s="136"/>
      <c r="I44" s="136"/>
      <c r="J44" s="136"/>
      <c r="K44" s="74">
        <v>0</v>
      </c>
    </row>
    <row r="45" spans="2:11" x14ac:dyDescent="0.25">
      <c r="B45" s="103" t="s">
        <v>65</v>
      </c>
      <c r="C45" s="104"/>
      <c r="D45" s="105"/>
      <c r="E45" s="109"/>
      <c r="F45" s="110"/>
      <c r="G45" s="110"/>
      <c r="H45" s="110"/>
      <c r="I45" s="110"/>
      <c r="J45" s="110"/>
      <c r="K45" s="111"/>
    </row>
    <row r="46" spans="2:11" ht="30" customHeight="1" thickBot="1" x14ac:dyDescent="0.3">
      <c r="B46" s="106"/>
      <c r="C46" s="107"/>
      <c r="D46" s="108"/>
      <c r="E46" s="112"/>
      <c r="F46" s="113"/>
      <c r="G46" s="113"/>
      <c r="H46" s="113"/>
      <c r="I46" s="113"/>
      <c r="J46" s="113"/>
      <c r="K46" s="114"/>
    </row>
    <row r="47" spans="2:11" x14ac:dyDescent="0.25">
      <c r="B47" s="103" t="s">
        <v>66</v>
      </c>
      <c r="C47" s="104"/>
      <c r="D47" s="105"/>
      <c r="E47" s="109"/>
      <c r="F47" s="110"/>
      <c r="G47" s="110"/>
      <c r="H47" s="110"/>
      <c r="I47" s="110"/>
      <c r="J47" s="110"/>
      <c r="K47" s="111"/>
    </row>
    <row r="48" spans="2:11" ht="23.25" customHeight="1" thickBot="1" x14ac:dyDescent="0.3">
      <c r="B48" s="106"/>
      <c r="C48" s="107"/>
      <c r="D48" s="108"/>
      <c r="E48" s="112"/>
      <c r="F48" s="113"/>
      <c r="G48" s="113"/>
      <c r="H48" s="113"/>
      <c r="I48" s="113"/>
      <c r="J48" s="113"/>
      <c r="K48" s="114"/>
    </row>
  </sheetData>
  <mergeCells count="65">
    <mergeCell ref="H19:H20"/>
    <mergeCell ref="B21:B22"/>
    <mergeCell ref="C21:C22"/>
    <mergeCell ref="D21:D22"/>
    <mergeCell ref="E21:E22"/>
    <mergeCell ref="F21:F22"/>
    <mergeCell ref="H21:H22"/>
    <mergeCell ref="B19:B20"/>
    <mergeCell ref="C19:C20"/>
    <mergeCell ref="D19:D20"/>
    <mergeCell ref="E19:E20"/>
    <mergeCell ref="F19:F20"/>
    <mergeCell ref="C32:C33"/>
    <mergeCell ref="D32:D33"/>
    <mergeCell ref="E32:E33"/>
    <mergeCell ref="F32:F33"/>
    <mergeCell ref="H32:H33"/>
    <mergeCell ref="B18:H18"/>
    <mergeCell ref="I18:K18"/>
    <mergeCell ref="B37:J37"/>
    <mergeCell ref="B38:J38"/>
    <mergeCell ref="E34:E35"/>
    <mergeCell ref="F34:F35"/>
    <mergeCell ref="H34:H35"/>
    <mergeCell ref="B34:B35"/>
    <mergeCell ref="C34:C35"/>
    <mergeCell ref="D34:D35"/>
    <mergeCell ref="B31:H31"/>
    <mergeCell ref="I31:K31"/>
    <mergeCell ref="B30:J30"/>
    <mergeCell ref="F28:F29"/>
    <mergeCell ref="H28:H29"/>
    <mergeCell ref="B32:B33"/>
    <mergeCell ref="B28:B29"/>
    <mergeCell ref="C28:C29"/>
    <mergeCell ref="D28:D29"/>
    <mergeCell ref="E28:E29"/>
    <mergeCell ref="B23:J23"/>
    <mergeCell ref="B36:J36"/>
    <mergeCell ref="G2:K2"/>
    <mergeCell ref="B3:F3"/>
    <mergeCell ref="B10:K10"/>
    <mergeCell ref="B11:H11"/>
    <mergeCell ref="I11:K11"/>
    <mergeCell ref="B7:K8"/>
    <mergeCell ref="E15:E16"/>
    <mergeCell ref="F15:F16"/>
    <mergeCell ref="H15:H16"/>
    <mergeCell ref="B15:B16"/>
    <mergeCell ref="C15:C16"/>
    <mergeCell ref="D15:D16"/>
    <mergeCell ref="B17:J17"/>
    <mergeCell ref="B24:H24"/>
    <mergeCell ref="I24:K24"/>
    <mergeCell ref="B39:J39"/>
    <mergeCell ref="B45:D46"/>
    <mergeCell ref="E45:K46"/>
    <mergeCell ref="B47:D48"/>
    <mergeCell ref="E47:K48"/>
    <mergeCell ref="C42:D42"/>
    <mergeCell ref="B43:J43"/>
    <mergeCell ref="B44:J44"/>
    <mergeCell ref="B40:J40"/>
    <mergeCell ref="B41:B42"/>
    <mergeCell ref="C41:D4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GRUPO 1</vt:lpstr>
      <vt:lpstr>GRUPO 2</vt:lpstr>
      <vt:lpstr>'GRUPO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Bayron Cordero</dc:creator>
  <cp:lastModifiedBy>siulm</cp:lastModifiedBy>
  <dcterms:created xsi:type="dcterms:W3CDTF">2021-08-06T18:30:53Z</dcterms:created>
  <dcterms:modified xsi:type="dcterms:W3CDTF">2021-09-14T19:25:50Z</dcterms:modified>
</cp:coreProperties>
</file>