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Users\lenovo\Downloads\Trading\"/>
    </mc:Choice>
  </mc:AlternateContent>
  <xr:revisionPtr revIDLastSave="0" documentId="13_ncr:1_{305FC86C-00F1-47FA-82FD-559F9140386A}" xr6:coauthVersionLast="47" xr6:coauthVersionMax="47" xr10:uidLastSave="{00000000-0000-0000-0000-000000000000}"/>
  <bookViews>
    <workbookView xWindow="1470" yWindow="1470" windowWidth="15375" windowHeight="7875" xr2:uid="{00000000-000D-0000-FFFF-FFFF00000000}"/>
  </bookViews>
  <sheets>
    <sheet name="Matriz" sheetId="31" r:id="rId1"/>
    <sheet name="Principales Requisitos" sheetId="32" r:id="rId2"/>
    <sheet name="Parámetros" sheetId="33" r:id="rId3"/>
  </sheets>
  <definedNames>
    <definedName name="_xlnm._FilterDatabase" localSheetId="0" hidden="1">Matriz!$C$2:$Y$96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 i="31" l="1"/>
  <c r="G7" i="31"/>
  <c r="G9" i="31"/>
  <c r="G8" i="31"/>
  <c r="G10" i="31"/>
  <c r="G11" i="31"/>
  <c r="G16" i="31"/>
  <c r="G12" i="31"/>
  <c r="G13" i="31"/>
  <c r="G14" i="31"/>
  <c r="G17" i="31"/>
  <c r="G15" i="31"/>
  <c r="G19" i="31"/>
  <c r="G20" i="31"/>
  <c r="G18" i="31"/>
  <c r="G21" i="31"/>
  <c r="G22" i="31"/>
  <c r="G25" i="31"/>
  <c r="G24" i="31"/>
  <c r="G23" i="31"/>
  <c r="G31" i="31"/>
  <c r="G27" i="31"/>
  <c r="G33" i="31"/>
  <c r="G28" i="31"/>
  <c r="G34" i="31"/>
  <c r="G30" i="31"/>
  <c r="G29" i="31"/>
  <c r="G32" i="31"/>
  <c r="G26" i="31"/>
  <c r="G37" i="31"/>
  <c r="G35" i="31"/>
  <c r="G36" i="31"/>
  <c r="G38" i="31"/>
  <c r="G39" i="31"/>
  <c r="G40" i="31"/>
  <c r="G41" i="31"/>
  <c r="G43" i="31"/>
  <c r="G42" i="31"/>
  <c r="G46" i="31"/>
  <c r="G47" i="31"/>
  <c r="G44" i="31"/>
  <c r="G45" i="31"/>
  <c r="G50" i="31"/>
  <c r="G53" i="31"/>
  <c r="G54" i="31"/>
  <c r="G57" i="31"/>
  <c r="G52" i="31"/>
  <c r="G61" i="31"/>
  <c r="G51" i="31"/>
  <c r="G60" i="31"/>
  <c r="G49" i="31"/>
  <c r="G56" i="31"/>
  <c r="G48" i="31"/>
  <c r="G63" i="31"/>
  <c r="G75" i="31"/>
  <c r="G59" i="31"/>
  <c r="G66" i="31"/>
  <c r="G58" i="31"/>
  <c r="G64" i="31"/>
  <c r="G67" i="31"/>
  <c r="G72" i="31"/>
  <c r="G69" i="31"/>
  <c r="G55" i="31"/>
  <c r="G71" i="31"/>
  <c r="G68" i="31"/>
  <c r="G70" i="31"/>
  <c r="G73" i="31"/>
  <c r="G74" i="31"/>
  <c r="G65" i="31"/>
  <c r="G62" i="31"/>
  <c r="G83" i="31"/>
  <c r="G76" i="31"/>
  <c r="G80" i="31"/>
  <c r="G77" i="31"/>
  <c r="G84" i="31"/>
  <c r="G78" i="31"/>
  <c r="G81" i="31"/>
  <c r="G86" i="31"/>
  <c r="G87" i="31"/>
  <c r="G79" i="31"/>
  <c r="G85" i="31"/>
  <c r="G88" i="31"/>
  <c r="G82" i="31"/>
  <c r="G89" i="31"/>
  <c r="G90" i="31"/>
  <c r="G93" i="31"/>
  <c r="G91" i="31"/>
  <c r="G92" i="31"/>
  <c r="G96" i="31"/>
  <c r="G97" i="31"/>
  <c r="G94" i="31"/>
  <c r="G95" i="31"/>
  <c r="G98" i="31"/>
  <c r="G100" i="31"/>
  <c r="G99" i="31"/>
  <c r="G102" i="31"/>
  <c r="G103" i="31"/>
  <c r="G101" i="31"/>
  <c r="G105" i="31"/>
  <c r="G104" i="31"/>
  <c r="G107" i="31"/>
  <c r="G108" i="31"/>
  <c r="G106" i="31"/>
  <c r="G109" i="31"/>
  <c r="G113" i="31"/>
  <c r="G111" i="31"/>
  <c r="G112" i="31"/>
  <c r="G115" i="31"/>
  <c r="G110" i="31"/>
  <c r="G114" i="31"/>
  <c r="G6" i="31"/>
  <c r="A3" i="31" s="1"/>
  <c r="G4" i="31"/>
  <c r="G3" i="31"/>
  <c r="A106" i="31" l="1"/>
  <c r="A6" i="31"/>
  <c r="A45" i="31"/>
  <c r="A15" i="31"/>
  <c r="A11" i="31"/>
  <c r="A5" i="31"/>
  <c r="H5" i="31" s="1"/>
  <c r="A4" i="31"/>
  <c r="A115" i="31"/>
  <c r="A21" i="31"/>
  <c r="A24" i="31"/>
  <c r="A99" i="31"/>
  <c r="A114" i="31"/>
  <c r="A67" i="31"/>
  <c r="A74" i="31"/>
  <c r="A51" i="31"/>
  <c r="A58" i="31"/>
  <c r="A53" i="31"/>
  <c r="A78" i="31"/>
  <c r="A107" i="31"/>
  <c r="A7" i="31"/>
  <c r="A105" i="31"/>
  <c r="A100" i="31"/>
  <c r="H100" i="31" s="1"/>
  <c r="A91" i="31"/>
  <c r="A83" i="31"/>
  <c r="A75" i="31"/>
  <c r="A59" i="31"/>
  <c r="A43" i="31"/>
  <c r="A35" i="31"/>
  <c r="A27" i="31"/>
  <c r="A19" i="31"/>
  <c r="A98" i="31"/>
  <c r="A50" i="31"/>
  <c r="H50" i="31" s="1"/>
  <c r="A42" i="31"/>
  <c r="A34" i="31"/>
  <c r="A26" i="31"/>
  <c r="A18" i="31"/>
  <c r="A10" i="31"/>
  <c r="A90" i="31"/>
  <c r="H90" i="31" s="1"/>
  <c r="A89" i="31"/>
  <c r="A65" i="31"/>
  <c r="A82" i="31"/>
  <c r="A81" i="31"/>
  <c r="A57" i="31"/>
  <c r="A41" i="31"/>
  <c r="A25" i="31"/>
  <c r="A9" i="31"/>
  <c r="A104" i="31"/>
  <c r="A96" i="31"/>
  <c r="A88" i="31"/>
  <c r="A80" i="31"/>
  <c r="H80" i="31" s="1"/>
  <c r="A72" i="31"/>
  <c r="A64" i="31"/>
  <c r="A56" i="31"/>
  <c r="A48" i="31"/>
  <c r="A40" i="31"/>
  <c r="A32" i="31"/>
  <c r="A16" i="31"/>
  <c r="A8" i="31"/>
  <c r="A73" i="31"/>
  <c r="A49" i="31"/>
  <c r="H89" i="31" s="1"/>
  <c r="A33" i="31"/>
  <c r="A17" i="31"/>
  <c r="H99" i="31"/>
  <c r="A103" i="31"/>
  <c r="A95" i="31"/>
  <c r="A87" i="31"/>
  <c r="A79" i="31"/>
  <c r="A71" i="31"/>
  <c r="A63" i="31"/>
  <c r="A55" i="31"/>
  <c r="A47" i="31"/>
  <c r="H81" i="31" s="1"/>
  <c r="A39" i="31"/>
  <c r="A31" i="31"/>
  <c r="A23" i="31"/>
  <c r="A97" i="31"/>
  <c r="A102" i="31"/>
  <c r="A94" i="31"/>
  <c r="A86" i="31"/>
  <c r="A70" i="31"/>
  <c r="H33" i="31" s="1"/>
  <c r="A62" i="31"/>
  <c r="H9" i="31" s="1"/>
  <c r="A54" i="31"/>
  <c r="A46" i="31"/>
  <c r="A38" i="31"/>
  <c r="A30" i="31"/>
  <c r="A22" i="31"/>
  <c r="A14" i="31"/>
  <c r="A66" i="31"/>
  <c r="H66" i="31" s="1"/>
  <c r="H49" i="31"/>
  <c r="H18" i="31"/>
  <c r="A101" i="31"/>
  <c r="A93" i="31"/>
  <c r="H78" i="31" s="1"/>
  <c r="A85" i="31"/>
  <c r="A77" i="31"/>
  <c r="A69" i="31"/>
  <c r="H25" i="31" s="1"/>
  <c r="A61" i="31"/>
  <c r="A37" i="31"/>
  <c r="H37" i="31" s="1"/>
  <c r="A29" i="31"/>
  <c r="A13" i="31"/>
  <c r="H24" i="31" s="1"/>
  <c r="A108" i="31"/>
  <c r="H104" i="31" s="1"/>
  <c r="A92" i="31"/>
  <c r="A84" i="31"/>
  <c r="A76" i="31"/>
  <c r="H41" i="31" s="1"/>
  <c r="A68" i="31"/>
  <c r="A60" i="31"/>
  <c r="H27" i="31" s="1"/>
  <c r="A52" i="31"/>
  <c r="H98" i="31" s="1"/>
  <c r="A44" i="31"/>
  <c r="A36" i="31"/>
  <c r="A28" i="31"/>
  <c r="A20" i="31"/>
  <c r="H26" i="31" s="1"/>
  <c r="A12" i="31"/>
  <c r="H21" i="31" s="1"/>
  <c r="H93" i="31"/>
  <c r="A113" i="31"/>
  <c r="H82" i="31"/>
  <c r="A111" i="31"/>
  <c r="H114" i="31" s="1"/>
  <c r="A110" i="31"/>
  <c r="A112" i="31"/>
  <c r="A109" i="31"/>
  <c r="H109" i="31" s="1"/>
  <c r="H11" i="31"/>
  <c r="H69" i="31"/>
  <c r="H42" i="31"/>
  <c r="H10" i="31"/>
  <c r="H8" i="31"/>
  <c r="H6" i="31"/>
  <c r="H48" i="31" l="1"/>
  <c r="H113" i="31"/>
  <c r="H96" i="31"/>
  <c r="H97" i="31"/>
  <c r="H115" i="31"/>
  <c r="H110" i="31"/>
  <c r="H31" i="31"/>
  <c r="H23" i="31"/>
  <c r="H61" i="31"/>
  <c r="H84" i="31"/>
  <c r="H12" i="31"/>
  <c r="H60" i="31"/>
  <c r="H20" i="31"/>
  <c r="H22" i="31"/>
  <c r="H43" i="31"/>
  <c r="H105" i="31"/>
  <c r="H65" i="31"/>
  <c r="H46" i="31"/>
  <c r="H77" i="31"/>
  <c r="H64" i="31"/>
  <c r="H72" i="31"/>
  <c r="H7" i="31"/>
  <c r="H58" i="31"/>
  <c r="H30" i="31"/>
  <c r="H52" i="31"/>
  <c r="H28" i="31"/>
  <c r="H59" i="31"/>
  <c r="H94" i="31"/>
  <c r="H57" i="31"/>
  <c r="H56" i="31"/>
  <c r="B22" i="31"/>
  <c r="B24" i="31"/>
  <c r="I24" i="31" s="1"/>
  <c r="B25" i="31"/>
  <c r="I25" i="31" s="1"/>
  <c r="H13" i="31"/>
  <c r="H75" i="31"/>
  <c r="H62" i="31"/>
  <c r="H101" i="31"/>
  <c r="H55" i="31"/>
  <c r="H86" i="31"/>
  <c r="H103" i="31"/>
  <c r="H107" i="31"/>
  <c r="H88" i="31"/>
  <c r="H44" i="31"/>
  <c r="H95" i="31"/>
  <c r="H51" i="31"/>
  <c r="H71" i="31"/>
  <c r="H39" i="31"/>
  <c r="H34" i="31"/>
  <c r="H79" i="31"/>
  <c r="H17" i="31"/>
  <c r="H53" i="31"/>
  <c r="H63" i="31"/>
  <c r="H112" i="31"/>
  <c r="H83" i="31"/>
  <c r="H68" i="31"/>
  <c r="H74" i="31"/>
  <c r="H40" i="31"/>
  <c r="H102" i="31"/>
  <c r="H87" i="31"/>
  <c r="H19" i="31"/>
  <c r="H14" i="31"/>
  <c r="H35" i="31"/>
  <c r="H16" i="31"/>
  <c r="H92" i="31"/>
  <c r="H70" i="31"/>
  <c r="H54" i="31"/>
  <c r="H45" i="31"/>
  <c r="H47" i="31"/>
  <c r="H76" i="31"/>
  <c r="H32" i="31"/>
  <c r="H36" i="31"/>
  <c r="H73" i="31"/>
  <c r="H15" i="31"/>
  <c r="H38" i="31"/>
  <c r="H91" i="31"/>
  <c r="H85" i="31"/>
  <c r="H29" i="31"/>
  <c r="H67" i="31"/>
  <c r="H111" i="31"/>
  <c r="H108" i="31"/>
  <c r="H106" i="31"/>
  <c r="H4" i="31"/>
  <c r="H3" i="31"/>
  <c r="B98" i="31" l="1"/>
  <c r="I98" i="31" s="1"/>
  <c r="I22" i="31"/>
  <c r="B7" i="31"/>
  <c r="I7" i="31" s="1"/>
  <c r="B99" i="31"/>
  <c r="I99" i="31" s="1"/>
  <c r="B10" i="31"/>
  <c r="I10" i="31" s="1"/>
  <c r="B9" i="31"/>
  <c r="I9" i="31" s="1"/>
  <c r="B8" i="31"/>
  <c r="I8" i="31" s="1"/>
  <c r="B4" i="31"/>
  <c r="I4" i="31" s="1"/>
  <c r="B93" i="31"/>
  <c r="I93" i="31" s="1"/>
  <c r="B39" i="31"/>
  <c r="I39" i="31" s="1"/>
  <c r="B43" i="31"/>
  <c r="I43" i="31" s="1"/>
  <c r="B96" i="31"/>
  <c r="I96" i="31" s="1"/>
  <c r="B30" i="31"/>
  <c r="I30" i="31" s="1"/>
  <c r="B115" i="31"/>
  <c r="I115" i="31" s="1"/>
  <c r="B17" i="31"/>
  <c r="I17" i="31" s="1"/>
  <c r="B100" i="31"/>
  <c r="I100" i="31" s="1"/>
  <c r="B95" i="31"/>
  <c r="I95" i="31" s="1"/>
  <c r="B23" i="31"/>
  <c r="I23" i="31" s="1"/>
  <c r="B15" i="31"/>
  <c r="I15" i="31" s="1"/>
  <c r="B89" i="31"/>
  <c r="I89" i="31" s="1"/>
  <c r="B41" i="31"/>
  <c r="I41" i="31" s="1"/>
  <c r="B112" i="31"/>
  <c r="I112" i="31" s="1"/>
  <c r="B34" i="31"/>
  <c r="I34" i="31" s="1"/>
  <c r="B26" i="31"/>
  <c r="I26" i="31" s="1"/>
  <c r="B83" i="31"/>
  <c r="I83" i="31" s="1"/>
  <c r="B76" i="31"/>
  <c r="I76" i="31" s="1"/>
  <c r="B84" i="31"/>
  <c r="I84" i="31" s="1"/>
  <c r="B77" i="31"/>
  <c r="I77" i="31" s="1"/>
  <c r="B85" i="31"/>
  <c r="I85" i="31" s="1"/>
  <c r="B78" i="31"/>
  <c r="I78" i="31" s="1"/>
  <c r="B86" i="31"/>
  <c r="I86" i="31" s="1"/>
  <c r="B79" i="31"/>
  <c r="I79" i="31" s="1"/>
  <c r="B87" i="31"/>
  <c r="I87" i="31" s="1"/>
  <c r="B80" i="31"/>
  <c r="I80" i="31" s="1"/>
  <c r="B88" i="31"/>
  <c r="I88" i="31" s="1"/>
  <c r="B81" i="31"/>
  <c r="I81" i="31" s="1"/>
  <c r="B82" i="31"/>
  <c r="I82" i="31" s="1"/>
  <c r="B51" i="31"/>
  <c r="I51" i="31" s="1"/>
  <c r="B59" i="31"/>
  <c r="I59" i="31" s="1"/>
  <c r="B67" i="31"/>
  <c r="I67" i="31" s="1"/>
  <c r="B75" i="31"/>
  <c r="I75" i="31" s="1"/>
  <c r="B52" i="31"/>
  <c r="I52" i="31" s="1"/>
  <c r="B60" i="31"/>
  <c r="I60" i="31" s="1"/>
  <c r="B68" i="31"/>
  <c r="I68" i="31" s="1"/>
  <c r="B66" i="31"/>
  <c r="I66" i="31" s="1"/>
  <c r="B53" i="31"/>
  <c r="I53" i="31" s="1"/>
  <c r="B61" i="31"/>
  <c r="I61" i="31" s="1"/>
  <c r="B69" i="31"/>
  <c r="I69" i="31" s="1"/>
  <c r="B74" i="31"/>
  <c r="I74" i="31" s="1"/>
  <c r="B54" i="31"/>
  <c r="I54" i="31" s="1"/>
  <c r="B62" i="31"/>
  <c r="I62" i="31" s="1"/>
  <c r="B70" i="31"/>
  <c r="I70" i="31" s="1"/>
  <c r="B58" i="31"/>
  <c r="I58" i="31" s="1"/>
  <c r="B55" i="31"/>
  <c r="I55" i="31" s="1"/>
  <c r="B63" i="31"/>
  <c r="I63" i="31" s="1"/>
  <c r="B71" i="31"/>
  <c r="I71" i="31" s="1"/>
  <c r="B50" i="31"/>
  <c r="I50" i="31" s="1"/>
  <c r="B48" i="31"/>
  <c r="I48" i="31" s="1"/>
  <c r="B56" i="31"/>
  <c r="I56" i="31" s="1"/>
  <c r="B64" i="31"/>
  <c r="I64" i="31" s="1"/>
  <c r="B72" i="31"/>
  <c r="I72" i="31" s="1"/>
  <c r="B49" i="31"/>
  <c r="I49" i="31" s="1"/>
  <c r="B57" i="31"/>
  <c r="I57" i="31" s="1"/>
  <c r="B65" i="31"/>
  <c r="I65" i="31" s="1"/>
  <c r="B73" i="31"/>
  <c r="I73" i="31" s="1"/>
  <c r="B14" i="31"/>
  <c r="I14" i="31" s="1"/>
  <c r="B42" i="31"/>
  <c r="I42" i="31" s="1"/>
  <c r="B111" i="31"/>
  <c r="I111" i="31" s="1"/>
  <c r="B33" i="31"/>
  <c r="I33" i="31" s="1"/>
  <c r="B27" i="31"/>
  <c r="I27" i="31" s="1"/>
  <c r="B44" i="31"/>
  <c r="I44" i="31" s="1"/>
  <c r="B45" i="31"/>
  <c r="I45" i="31" s="1"/>
  <c r="B46" i="31"/>
  <c r="I46" i="31" s="1"/>
  <c r="B47" i="31"/>
  <c r="I47" i="31" s="1"/>
  <c r="B94" i="31"/>
  <c r="I94" i="31" s="1"/>
  <c r="B13" i="31"/>
  <c r="I13" i="31" s="1"/>
  <c r="B40" i="31"/>
  <c r="I40" i="31" s="1"/>
  <c r="B114" i="31"/>
  <c r="I114" i="31" s="1"/>
  <c r="B12" i="31"/>
  <c r="I12" i="31" s="1"/>
  <c r="B92" i="31"/>
  <c r="I92" i="31" s="1"/>
  <c r="B110" i="31"/>
  <c r="I110" i="31" s="1"/>
  <c r="B32" i="31"/>
  <c r="I32" i="31" s="1"/>
  <c r="B18" i="31"/>
  <c r="I18" i="31" s="1"/>
  <c r="B101" i="31"/>
  <c r="I101" i="31" s="1"/>
  <c r="B102" i="31"/>
  <c r="I102" i="31" s="1"/>
  <c r="B103" i="31"/>
  <c r="I103" i="31" s="1"/>
  <c r="B104" i="31"/>
  <c r="I104" i="31" s="1"/>
  <c r="B105" i="31"/>
  <c r="I105" i="31" s="1"/>
  <c r="B11" i="31"/>
  <c r="B90" i="31"/>
  <c r="I90" i="31" s="1"/>
  <c r="B38" i="31"/>
  <c r="I38" i="31" s="1"/>
  <c r="B109" i="31"/>
  <c r="B31" i="31"/>
  <c r="I31" i="31" s="1"/>
  <c r="B21" i="31"/>
  <c r="I21" i="31" s="1"/>
  <c r="B107" i="31"/>
  <c r="I107" i="31" s="1"/>
  <c r="B108" i="31"/>
  <c r="I108" i="31" s="1"/>
  <c r="B106" i="31"/>
  <c r="I106" i="31" s="1"/>
  <c r="B91" i="31"/>
  <c r="I91" i="31" s="1"/>
  <c r="B6" i="31"/>
  <c r="I6" i="31" s="1"/>
  <c r="B37" i="31"/>
  <c r="I37" i="31" s="1"/>
  <c r="B20" i="31"/>
  <c r="I20" i="31" s="1"/>
  <c r="B5" i="31"/>
  <c r="I5" i="31" s="1"/>
  <c r="B36" i="31"/>
  <c r="I36" i="31" s="1"/>
  <c r="B29" i="31"/>
  <c r="I29" i="31" s="1"/>
  <c r="B19" i="31"/>
  <c r="I19" i="31" s="1"/>
  <c r="B97" i="31"/>
  <c r="I97" i="31" s="1"/>
  <c r="B16" i="31"/>
  <c r="I16" i="31" s="1"/>
  <c r="B3" i="31"/>
  <c r="I3" i="31" s="1"/>
  <c r="B35" i="31"/>
  <c r="I35" i="31" s="1"/>
  <c r="B113" i="31"/>
  <c r="I113" i="31" s="1"/>
  <c r="B28" i="31"/>
  <c r="I28" i="31" s="1"/>
  <c r="J11" i="31" l="1"/>
  <c r="I11" i="31"/>
  <c r="I109" i="31"/>
  <c r="J109" i="31" s="1"/>
  <c r="J106" i="31"/>
  <c r="J40" i="31"/>
  <c r="J41" i="31" s="1"/>
  <c r="J42" i="31" s="1"/>
  <c r="J18" i="31"/>
  <c r="J19" i="31" s="1"/>
  <c r="J20" i="31" s="1"/>
  <c r="J89" i="31"/>
  <c r="J98" i="31"/>
  <c r="J43" i="31" l="1"/>
  <c r="J21" i="31"/>
  <c r="J107" i="31"/>
  <c r="J108" i="31" s="1"/>
  <c r="J3" i="31"/>
  <c r="J4" i="31" s="1"/>
  <c r="J5" i="31" s="1"/>
  <c r="J6" i="31" s="1"/>
  <c r="J99" i="31"/>
  <c r="J100" i="31" s="1"/>
  <c r="J22" i="31" l="1"/>
  <c r="J23" i="31" s="1"/>
  <c r="J24" i="31" s="1"/>
  <c r="J25" i="31" s="1"/>
  <c r="J44" i="31"/>
  <c r="J45" i="31" s="1"/>
  <c r="J46" i="31" s="1"/>
  <c r="J47" i="31" s="1"/>
  <c r="J48" i="31"/>
  <c r="J49" i="31" s="1"/>
  <c r="J50" i="31" s="1"/>
  <c r="J51" i="31" s="1"/>
  <c r="J52" i="31" s="1"/>
  <c r="J53" i="31" s="1"/>
  <c r="J54" i="31" s="1"/>
  <c r="J55" i="31" s="1"/>
  <c r="J56" i="31" s="1"/>
  <c r="J57" i="31" s="1"/>
  <c r="J58" i="31" s="1"/>
  <c r="J59" i="31" s="1"/>
  <c r="J60" i="31" s="1"/>
  <c r="J61" i="31" s="1"/>
  <c r="J62" i="31" s="1"/>
  <c r="J63" i="31" s="1"/>
  <c r="J64" i="31" s="1"/>
  <c r="J65" i="31" s="1"/>
  <c r="J66" i="31" s="1"/>
  <c r="J67" i="31" s="1"/>
  <c r="J68" i="31" s="1"/>
  <c r="J69" i="31" s="1"/>
  <c r="J70" i="31" s="1"/>
  <c r="J71" i="31" s="1"/>
  <c r="J72" i="31" s="1"/>
  <c r="J73" i="31" s="1"/>
  <c r="J74" i="31" s="1"/>
  <c r="J75" i="31" s="1"/>
  <c r="J76" i="31"/>
  <c r="J77" i="31" s="1"/>
  <c r="J78" i="31" s="1"/>
  <c r="J79" i="31" s="1"/>
  <c r="J80" i="31" s="1"/>
  <c r="J81" i="31" s="1"/>
  <c r="J82" i="31" s="1"/>
  <c r="J83" i="31" s="1"/>
  <c r="J84" i="31" s="1"/>
  <c r="J85" i="31" s="1"/>
  <c r="J86" i="31" s="1"/>
  <c r="J87" i="31" s="1"/>
  <c r="J88" i="31" s="1"/>
  <c r="J26" i="31"/>
  <c r="J27" i="31" s="1"/>
  <c r="J28" i="31" s="1"/>
  <c r="J29" i="31" s="1"/>
  <c r="J30" i="31" s="1"/>
  <c r="J31" i="31" s="1"/>
  <c r="J32" i="31" s="1"/>
  <c r="J33" i="31" s="1"/>
  <c r="J34" i="31" s="1"/>
  <c r="J90" i="31"/>
  <c r="J91" i="31" s="1"/>
  <c r="J92" i="31" s="1"/>
  <c r="J93" i="31" s="1"/>
  <c r="J110" i="31"/>
  <c r="J111" i="31" s="1"/>
  <c r="J112" i="31" s="1"/>
  <c r="J113" i="31" s="1"/>
  <c r="J114" i="31" s="1"/>
  <c r="J115" i="31" s="1"/>
  <c r="J94" i="31"/>
  <c r="J95" i="31" s="1"/>
  <c r="J96" i="31" s="1"/>
  <c r="J97" i="31" s="1"/>
  <c r="J7" i="31"/>
  <c r="J8" i="31" s="1"/>
  <c r="J9" i="31" s="1"/>
  <c r="J10" i="31" s="1"/>
  <c r="J12" i="31"/>
  <c r="J13" i="31" s="1"/>
  <c r="J14" i="31" s="1"/>
  <c r="J15" i="31" s="1"/>
  <c r="J16" i="31" s="1"/>
  <c r="J17" i="31" s="1"/>
  <c r="J35" i="31"/>
  <c r="J36" i="31" s="1"/>
  <c r="J37" i="31" s="1"/>
  <c r="J38" i="31" s="1"/>
  <c r="J39" i="31" s="1"/>
  <c r="J101" i="31"/>
  <c r="J102" i="31" s="1"/>
  <c r="J103" i="31" s="1"/>
  <c r="J104" i="31" s="1"/>
  <c r="J105" i="31" s="1"/>
</calcChain>
</file>

<file path=xl/sharedStrings.xml><?xml version="1.0" encoding="utf-8"?>
<sst xmlns="http://schemas.openxmlformats.org/spreadsheetml/2006/main" count="1777" uniqueCount="160">
  <si>
    <t>Docentes</t>
  </si>
  <si>
    <t>Alcaldías y gobernaciones</t>
  </si>
  <si>
    <t>Comunidades científicas y académicas</t>
  </si>
  <si>
    <t>Sociedad</t>
  </si>
  <si>
    <t>Agremiaciones y asociaciones</t>
  </si>
  <si>
    <t>Entidades reguladoras gubernamentales y no gubernamentales</t>
  </si>
  <si>
    <t>Proveedores</t>
  </si>
  <si>
    <t>Factores críticos</t>
  </si>
  <si>
    <t>Egresados</t>
  </si>
  <si>
    <t>Sector Privado</t>
  </si>
  <si>
    <t>Empleadores</t>
  </si>
  <si>
    <t>Sector Defensa</t>
  </si>
  <si>
    <t>Sector Público</t>
  </si>
  <si>
    <t>Personal Administrativo</t>
  </si>
  <si>
    <t>Estudiantes</t>
  </si>
  <si>
    <t>Programas de Inclusión a raza, étnica, orientación sexual, entre otros.</t>
  </si>
  <si>
    <t>Programas de garantía del respeto dentro de la comunidad universitaria</t>
  </si>
  <si>
    <t>Reconocimiento correspondiente a los logros alcanzados por parte de los egresados.</t>
  </si>
  <si>
    <t>Espacios de participación y comunicación para aporte de la mejora continua según las experiencias adquiridas.</t>
  </si>
  <si>
    <t>Clima laboral adecuado enfocado en el buen trato.</t>
  </si>
  <si>
    <t>Los proveedores y contratistas esperan recibir los pagos de las
facturas y/o cuentas de cobro en los tiempos y montos esperados</t>
  </si>
  <si>
    <t>Establecer un estudio previo como en el pliego de condiciones la
información necesaria respecto al bien o servicio a contratar así
como las condiciones que deben cumplir los oferentes para
participar en el proceso de selección.</t>
  </si>
  <si>
    <t>Los proveedores y contratistas esperan recibir retroalimentación
de las propuestas que realizan y de la calidad de los servicios
prestados por ellos</t>
  </si>
  <si>
    <t>Los proveedores y contratistas esperan que se respete y se de un
tratamiento de acuerdo a la ley de su información entregada a la
institución</t>
  </si>
  <si>
    <t>Acompañar en la estructuración de centros de
investigación institucionales</t>
  </si>
  <si>
    <t>Mejorar los sistemas de información y comunicación, dirigidos a estudiantes.</t>
  </si>
  <si>
    <t xml:space="preserve">Establecimiento de criterios claros para el aprendizaje y mejoramiento de un segundo idioma. </t>
  </si>
  <si>
    <t xml:space="preserve">Establecer planes de capacitación para que los profesores asistan a eventos nacionales e internacionales. </t>
  </si>
  <si>
    <t xml:space="preserve">Incremento de estímulos para que los profesores participen en eventos nacionales e internacionales. </t>
  </si>
  <si>
    <t>Realizar mayor acompañamiento en cuanto a la inserción laboral de los graduados</t>
  </si>
  <si>
    <t xml:space="preserve">Generar estrategias de divulgación de los programas de bienestar, especialmente entre los administrativos. </t>
  </si>
  <si>
    <t>Se sugiere mejorar la plataforma de Univex ya debería ser renovada, ya que por ejemplo en épocas de inscripción de materias para los estudiantes, se queda corta en capacidad.</t>
  </si>
  <si>
    <t>Se sugiere colocar tutorías para diferentes materias, a los estudiantes jornada nocturna ya que se tiene, pero solo aplican para diurna y los de la noche por temas de trabajo u obligaciones no pueden asistir a ellas.</t>
  </si>
  <si>
    <t>Se sugiere incluir dentro de los planes de estudios una asignatura para un segundo idioma y de esta forma facilitar la graduación.</t>
  </si>
  <si>
    <t>Se sugiere establecer programas con doble titulación.</t>
  </si>
  <si>
    <t xml:space="preserve"> Mayor apoyo en las actividades de promoción y prevención de la salud que deben impartir las EPS a todos los usuarios. </t>
  </si>
  <si>
    <t>Académico</t>
  </si>
  <si>
    <t>Admisiones y Registro</t>
  </si>
  <si>
    <t>Bienestar Universitario</t>
  </si>
  <si>
    <t>Direccionamiento Estratégico e Inteligencia Competitiva</t>
  </si>
  <si>
    <t>Gestión Administrativa y Logística</t>
  </si>
  <si>
    <t>Gestión de Cooperación Institucional</t>
  </si>
  <si>
    <t>Gestión de Laboratorios y Departamentos</t>
  </si>
  <si>
    <t>Gestión de Protección al Patrimonio</t>
  </si>
  <si>
    <t>Gestión de Recursos Educativos</t>
  </si>
  <si>
    <t>Gestión documental</t>
  </si>
  <si>
    <t>Gestión Financiera</t>
  </si>
  <si>
    <t>Gestión Integral</t>
  </si>
  <si>
    <t>Gestión Jurídica</t>
  </si>
  <si>
    <t>Investigación e Innovación</t>
  </si>
  <si>
    <t>Proyección Social</t>
  </si>
  <si>
    <t>Alta Dirección (Rector, Vicerrectores, Jefes de Oficinas, Jefes de División)</t>
  </si>
  <si>
    <t>Directivos UMNG (Decanos, Jefes de Depto, Jefes de Centro)</t>
  </si>
  <si>
    <t>Asesoría y acompañamiento en espacios para el desarrollo de actividades diferente a las académicas</t>
  </si>
  <si>
    <t>Se amplíen y cumplan los convenios establecidos para la movilidad
de estudiantes y docentes y de cooperación académico
administrativa</t>
  </si>
  <si>
    <t xml:space="preserve">Establecer un sistema de información unificado, que permita implicar procesos y facilite la consulta de información.  </t>
  </si>
  <si>
    <t>Elementos de PP necesarios para mitigar riesgos por enfermedad laboral, de acuerdo con nuestra matriz de peligros y demás diagnósticos.</t>
  </si>
  <si>
    <t>Calidad de recursos físicos, tecnológicos, académicos y formativos, en pro de la prestación de un servicio de calidad educativa adaptando el modelo de enseñanza y aprendizaje.</t>
  </si>
  <si>
    <t xml:space="preserve">Programas académicos con registro calificado y/o acreditación de Alta Calidad. </t>
  </si>
  <si>
    <t>Tipo</t>
  </si>
  <si>
    <t>Necesidad</t>
  </si>
  <si>
    <t>Expectativa</t>
  </si>
  <si>
    <t>Evaluación de Capacidad de Respuesta</t>
  </si>
  <si>
    <t>Pertinencia Grupo de Interés</t>
  </si>
  <si>
    <t xml:space="preserve">Aplicación de estrategias para el incremento de la retención estudiantil. </t>
  </si>
  <si>
    <t>Servicios de atención integral que incluyan atención psicoeducativa y académica.</t>
  </si>
  <si>
    <t>Estímulos, apoyos económicos y facilidades de pago de matrícula financiera alineados a programas del Gobierno como “Matricula Cero”.</t>
  </si>
  <si>
    <t>Información de beneficiarios de apoyo financiero verás, clara y oportuna, de acuerdo a los formatos establecidos por el MEN.</t>
  </si>
  <si>
    <t>Aplicación de descuentos institucionales que tengan en cuenta la situación actual de sus partes interesadas.</t>
  </si>
  <si>
    <t>Información, acompañamiento y facilidad  en los trámites financieros de la UMNG, incluyendo pagos electrónicos.</t>
  </si>
  <si>
    <t>Transversal</t>
  </si>
  <si>
    <t>Capacitar a los docentes en estrategias para la generación de productividad científica reconocida por Colciencias para mantener o mejorar la categoría de los grupos en próximas convocatorias.</t>
  </si>
  <si>
    <t>Asesoramiento a los docentes de semilleros de investigación para el diligenciamiento de los respectivos formatos.</t>
  </si>
  <si>
    <t>Promocionar participación en la convocatoria de centros
tecnológicos por parte de COLCIENCIAS.</t>
  </si>
  <si>
    <t>Grupo</t>
  </si>
  <si>
    <t>Cumplimiento de los requisitos de las convocatorias ofertadas por los diferentes entes financiadores para la ejecución de proyectos de investigación.</t>
  </si>
  <si>
    <t>Apertura a la participación y aporte en el cumplimiento de los planes, programas y proyectos definidos por la institución</t>
  </si>
  <si>
    <t xml:space="preserve">Definición de procesos y procedimientos mediante la Racionalización de Trámites. </t>
  </si>
  <si>
    <t xml:space="preserve">Garantizar el cumplimiento de los requisitos legales y de otro tipo aplicables a la Institución. </t>
  </si>
  <si>
    <t xml:space="preserve">Gestionar los riesgos para minimizar el impacto desfavorable sobre la institución, el medio ambiente y la salud y la seguridad en el trabajo. </t>
  </si>
  <si>
    <t>Formación integral, enfocada en el logro de un perfil profesional que considere habilidades tecnológicas, aptitudes de solidaridad, responsabilidad social y ambiental, alineado con el contexto actual.</t>
  </si>
  <si>
    <t>Calidad docente a partir del uso de nuevas tecnologías y herramientas pedagógicas,con competencias y formación idóneas en cada área del conocimiento.</t>
  </si>
  <si>
    <t>Se espera que todas las dependencias a través de sus planes, programas y proyectos cumplan lo definido en el Plan de Desarrollo, el cual se encuentra alineado a las directrices de la Universidad</t>
  </si>
  <si>
    <t xml:space="preserve">Establecimiento de canales de comunicación claros, precisos,eficaces y transparentes con los contratantitas y proveedores. </t>
  </si>
  <si>
    <t>Esperan contar con espacios inclusivos para manifestar dudas, inconformidades, socialización de proyectos, solicitudes, entre otros.</t>
  </si>
  <si>
    <t>Formulación de proyectos ambientales dirigidos a: ahorro de energía, ahorro y uso eficiente de agua, manejo de residuos, biodiversidad, paisaje, contaminación atmosférica, proyectos sanitarios, entre otros.</t>
  </si>
  <si>
    <t>Generar nuevas alianzas estratégicas con instituciones y empresas nacionales e internacionales</t>
  </si>
  <si>
    <t>Articular con los programas académicos la oferta de programas de formación continúa dirigido a los graduados, de acuerdo con su desempeño profesional, laboral y social con el fin de complementar su formación.</t>
  </si>
  <si>
    <t>Atención a disposiciones establecidas en el estatuto docente, como son sus derechos y deberes, escalafón docente, participación en órganos de dirección y, existencia de criterios de vinculación y permanencia en la institución</t>
  </si>
  <si>
    <t>Actualizar los planes de estudio, de acuerdo con los cambios que se presentan a nivel disciplinar, teniendo en cuenta las tendencias curriculares a nivel nacional e internacional.</t>
  </si>
  <si>
    <t>Fortalecimiento de sistemas de evaluación de directivas, profesores y personal administrativo.</t>
  </si>
  <si>
    <t xml:space="preserve">Establecer un observatorio laboral de la universidad, con el fin de facilitar la inserción laboral de graduados, y realizar el respectivo seguimiento. </t>
  </si>
  <si>
    <t>Realizar socialización de los resultados de las encuestas realizadas, y dar a conocer los planes de mejoramiento derivados de ellas.</t>
  </si>
  <si>
    <t xml:space="preserve">Fortalecer la investigación, facilitando el acceso a ella mediante el establecimiento de lineamientos de investigación y mejora de los trámites administrativos. </t>
  </si>
  <si>
    <t xml:space="preserve">Establecer mejores planes de capacitación profesoral y personal administrativo. </t>
  </si>
  <si>
    <t xml:space="preserve">Realizar los aportes obligatorios. Apoyar la gestión de la ARL en cumplimiento de sus requisitos legales. Cumplimiento  con los pagos según tiempos establecidos. Facilitar  la vigilancia con el cumplimiento del Sistema de Gestión de SST. </t>
  </si>
  <si>
    <t xml:space="preserve">Comunicación  oportuna  y clara  sobre las solicitudes  de los servicios requeridos. Mejora la comunicación y los tiempos de respuesta  sobre los requerimientos solicitados  </t>
  </si>
  <si>
    <t xml:space="preserve">Diversificación de la oferta para participar en las actividades artísticas y culturales con la mayor cobertura de la población institucional. </t>
  </si>
  <si>
    <t xml:space="preserve">Campañas para sensibilizar a la comunidad institucional en los beneficios que se obtienen con la práctica de las actividades deportivas y recreativas. </t>
  </si>
  <si>
    <t xml:space="preserve">Realización de inducción y reinducción que permita implementar una cultura de sentido de pertenencia en la unviersidad. </t>
  </si>
  <si>
    <t xml:space="preserve">Modernización administrativa progresiva acorde a los recursos financieros disponibles. </t>
  </si>
  <si>
    <t>Establecer coordinación y convenios con todo tipo de instituciones, agremiaciones y asociaciones para el impulso y desarrollo de la educación en el país.</t>
  </si>
  <si>
    <t>Generar una cultura de trabajo en equipo y de mejoramiento continuo con las Alcaldías y Gobernaciones que apliquen.</t>
  </si>
  <si>
    <t>Planificar el desarrollo económico, social y ambiental de su territorio, de conformidad con la ley y en coordinación con otras entidades.</t>
  </si>
  <si>
    <t xml:space="preserve">Fortalecimiento de temas  como mapas de riesgo de corrupción, Ley de Transparencia, cultura de integridad, control social y Gobierno Abierto, según la Estrategia Territorial 2021. </t>
  </si>
  <si>
    <t>Determinación adecuada de  los riesgos y oportunidades por parte de la oficina responsable, junto a su análisis y priorización para posteriormente implementar acciones para abordarlos.</t>
  </si>
  <si>
    <t>Modernización los modelos organizacionales propios de la Institución de tal forma que responda a los retos de la cultura global.</t>
  </si>
  <si>
    <t>Fortalecer la cultura de la gestión del conocimiento para la gestión del cambio en la Organización a través de procesos de formación.</t>
  </si>
  <si>
    <t xml:space="preserve">Promoción por parte del Estado y participación por parte de la institución a espacios para el diálogo y la transferencia del conocimiento en distintas direcciones. </t>
  </si>
  <si>
    <t>Consolidarse como organización que actúan como interfases o intermediarios de los procesos de desarrollo y transferencia del conocimiento, sectores productivos y de servicios.</t>
  </si>
  <si>
    <t>Impulso al pensamiento científico, innovación pedagógica y competencias escriturales de los maestros para incorporarse a los desarrollos de cada campo de la ciencia y a las comunidades académicas que aportan conocimiento pertinente al proceso educativo contemporáneo.</t>
  </si>
  <si>
    <t xml:space="preserve">Evaluación del comportamiento de los recursos humanos y el tránsito hacia comunidades científicas con la modelación de las carreras académicas de los investigadores. </t>
  </si>
  <si>
    <t>Información de procedimientos, disponibilidad  presupuestal y ajustes a registros presupuestales a tiempo y con claridad para la comunidad.</t>
  </si>
  <si>
    <t>Disminución de accidentes y/o enfermedades laborales mediante el impulso a las buenas prácticas en el SSGT.</t>
  </si>
  <si>
    <t>Apoyo de la Institución para desarrollo de programas de bienestar laboral.</t>
  </si>
  <si>
    <t>Convenios para posgrados en el exterior para sus egresados con resultados sobresalientes.</t>
  </si>
  <si>
    <t>Inclusión en la implementación del SG-SST</t>
  </si>
  <si>
    <t xml:space="preserve">Establecer controles operacionales y estrategias que permitan prevenir la contaminación; y promover la protección del medio ambiente. </t>
  </si>
  <si>
    <t>Contribuciones para el desarrollo social</t>
  </si>
  <si>
    <t>Implementación de Acuerdos para fortalecer la educación superior en Colombia</t>
  </si>
  <si>
    <t>Profesionales con alto sentido de responsabilidad social y ético</t>
  </si>
  <si>
    <t>Calidad de egresados</t>
  </si>
  <si>
    <t>Formación integral (saber, hacer, valores y con visión internacional)</t>
  </si>
  <si>
    <t>Verificación oportuna de la información académica del estudiante y del egresado</t>
  </si>
  <si>
    <t>Programas que cumplan con los estándares de calidad del Ministerio de Educación Nacional</t>
  </si>
  <si>
    <t>Actualización de contenidos curriculares</t>
  </si>
  <si>
    <t>Cumplimiento de lo pactado entre la comunidad académica, para el desarrollo de las funciones sustantivas de la Universidad</t>
  </si>
  <si>
    <t>Fortalecimiento de apoyo académico de las Fuerzas Militares, la Policía Nacional y, en general, al Sector Defensa y a todos sus miembros en actividad o en retiro, a los familiares de éstos y a los particulares.</t>
  </si>
  <si>
    <t xml:space="preserve">Crear espacios de reflexión y análisis sobre las dimensiones éticas y políticas de la cultura de participación ciudadana en Colombia.
</t>
  </si>
  <si>
    <t xml:space="preserve">Participación de la Universidad en programas, como Asistentes de Idiomas, Alianza Pacífico y Profesores Visitantes; desarrollo de prácticas, y rotaciones médicas </t>
  </si>
  <si>
    <t>Calidad de estudiantes</t>
  </si>
  <si>
    <t xml:space="preserve">Colaboración para el alcance de la educación a todos los rincones </t>
  </si>
  <si>
    <t>Participar en conjunto con la institución y con otras entidades públicas y privadas en el diseño de políticas, planes y programas que deben seguirse en materia de calidad y buenas prácticas de educación superior.</t>
  </si>
  <si>
    <t>Participación en Webinars, conversatorios y demás espacios brindados por agremiaciones y asociaciones para la comprensión de los retos laborales en el marco de la coyuntura de Covid-19.</t>
  </si>
  <si>
    <t>Promoción de la implementación de estándares de calidad, o prácticas éticas comunes.</t>
  </si>
  <si>
    <t>Cumplir a cabalidad con el compromiso adquirido de planeación y ejecución de simulacros de evacuación de las distintas sedes.</t>
  </si>
  <si>
    <t>Valor Ponderado</t>
  </si>
  <si>
    <t/>
  </si>
  <si>
    <t xml:space="preserve">Construcción de un entorno colaborativo para el cumplimiento las responsabilidades de calidad de la organización. </t>
  </si>
  <si>
    <t>Semi continuidad pedagógica talleres, laboratorios y seminarios prácticos. Lo anterior articulado con los lineamientos del Ministerio de Educación Nacional y del Gobierno.</t>
  </si>
  <si>
    <t>Análisis e implementación del Trabajo semi-remoto con base en los los alcances presupuestales, humanos y tecnológicos de la UMNG.</t>
  </si>
  <si>
    <t>Verificar el uso de elementos de protección personal durante su ingreso, permanencia y salida de las instalaciones de la Universidad Militar Nueva Granada, con el fin de respetar los protocolos de bioseguridad que se manejan actualmente.</t>
  </si>
  <si>
    <t>Buscar estrategias que permitan fortalecer las pausas activas, mejorando el desempeño laboral y logrando minimizar los problemas de salud que puede implicar el trabajo desde casa por la contingencia COVID 19</t>
  </si>
  <si>
    <t>Apoyo psicologico acorde a las nuevas implicaciones del estudio remoto.</t>
  </si>
  <si>
    <t>Implementación de otras plataformas digitales para transferir conocimiento que permita suministrar información actualizada permanentemente, sobre los distintos temas de interés o aquellos que tienen un mayor impacto en la UMNG.</t>
  </si>
  <si>
    <t>Disponibilidad presupuestal para el desarrollo adecuado de los proyectos de investigación, inversión y fortalecimiento.</t>
  </si>
  <si>
    <t xml:space="preserve">Realización de actividades de bienestar universitario, asumiendo los nuevos cambios de paradigma con el fin de fomentar la participación de estudiantes en las distintas disciplinas deportivas. </t>
  </si>
  <si>
    <t>Rendición de cuentas como desarrollo de ejercicio de transparencia, control social, participación ciudadana y lucha contra la corrupción, les presenta a la ciudadanía y a los grupos de interés institucionales.</t>
  </si>
  <si>
    <t>Innovación en los métodos de la enseñanza de los programas brindados en la institución.</t>
  </si>
  <si>
    <t>Realizar planes de acción a partir de los resultados de la evaluación docente semestral.</t>
  </si>
  <si>
    <t>Involucrar a estudiantes de las tres jornadas, especialmente los de la noche y de posgrado en las actividades de bienestar y extracurriculares.</t>
  </si>
  <si>
    <t>Capacitaciones para el cuidado integral de su salud y para aumentar sus competencias laborales, aprender sobre el cuidado de la seguridad y salud en el trabajo y buenas practicas para prevenir los accidentes de trabajo y enfermedades laborales.</t>
  </si>
  <si>
    <t>Profundizar en la formación integral de los miembros de las Fuerzas Militares y de la policía Nacional, y a particulares, capacitándolos para cumplir las funciones profesionales, investigativas y de servicio social que requiere el país.</t>
  </si>
  <si>
    <t>Colaborar con los institutos de formación y capacitación de las Fuerzas Militares y de la Policía Nacional, en el desarrollo de los programas que ellos adopten para la capacitación de su personal.</t>
  </si>
  <si>
    <t>Pertinencia Total</t>
  </si>
  <si>
    <t>%Total</t>
  </si>
  <si>
    <t>%Acumulado PARETO</t>
  </si>
  <si>
    <t>Principales Necesidades</t>
  </si>
  <si>
    <t>Principales Expectativas</t>
  </si>
  <si>
    <t>Macroprocesos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</si>
</sst>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Calibri"/>
      <family val="2"/>
      <scheme val="minor"/>
    </font>
    <font>
      <b/>
      <sz val="8"/>
      <name val="Arial Unicode MS"/>
      <family val="2"/>
    </font>
    <font>
      <sz val="8"/>
      <name val="Arial Unicode MS"/>
      <family val="2"/>
    </font>
    <font>
      <b/>
      <sz val="11"/>
      <color theme="0"/>
      <name val="Calibri"/>
      <family val="2"/>
      <scheme val="minor"/>
    </font>
    <font>
      <b/>
      <sz val="8"/>
      <color theme="0"/>
      <name val="Arial Unicode MS"/>
      <family val="2"/>
    </font>
    <font>
      <b/>
      <sz val="9"/>
      <color theme="0"/>
      <name val="Calibri Light"/>
      <family val="2"/>
      <scheme val="major"/>
    </font>
    <font>
      <b/>
      <sz val="8"/>
      <name val="Arial Unicode MS"/>
    </font>
    <font>
      <b/>
      <sz val="14"/>
      <color theme="1"/>
      <name val="Calibri"/>
      <family val="2"/>
      <scheme val="minor"/>
    </font>
  </fonts>
  <fills count="24">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5" tint="-0.499984740745262"/>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7" tint="-0.249977111117893"/>
        <bgColor indexed="64"/>
      </patternFill>
    </fill>
    <fill>
      <patternFill patternType="solid">
        <fgColor theme="7"/>
        <bgColor indexed="64"/>
      </patternFill>
    </fill>
    <fill>
      <patternFill patternType="solid">
        <fgColor theme="7" tint="0.79998168889431442"/>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4" tint="-0.499984740745262"/>
        <bgColor indexed="64"/>
      </patternFill>
    </fill>
    <fill>
      <patternFill patternType="solid">
        <fgColor theme="4"/>
        <bgColor indexed="64"/>
      </patternFill>
    </fill>
    <fill>
      <patternFill patternType="solid">
        <fgColor theme="3" tint="0.59999389629810485"/>
        <bgColor indexed="64"/>
      </patternFill>
    </fill>
    <fill>
      <patternFill patternType="solid">
        <fgColor theme="0" tint="-0.499984740745262"/>
        <bgColor indexed="64"/>
      </patternFill>
    </fill>
    <fill>
      <patternFill patternType="solid">
        <fgColor theme="1" tint="0.249977111117893"/>
        <bgColor indexed="64"/>
      </patternFill>
    </fill>
    <fill>
      <patternFill patternType="solid">
        <fgColor theme="0" tint="-0.249977111117893"/>
        <bgColor indexed="64"/>
      </patternFill>
    </fill>
    <fill>
      <patternFill patternType="solid">
        <fgColor theme="9"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31">
    <xf numFmtId="0" fontId="0" fillId="0" borderId="0" xfId="0"/>
    <xf numFmtId="0" fontId="1" fillId="4"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0" fillId="0" borderId="1" xfId="0" applyBorder="1" applyAlignment="1">
      <alignment horizontal="center" vertical="center"/>
    </xf>
    <xf numFmtId="0" fontId="1"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1" fillId="12"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13" borderId="1" xfId="0" applyFont="1" applyFill="1" applyBorder="1" applyAlignment="1">
      <alignment horizontal="center" vertical="center" wrapText="1"/>
    </xf>
    <xf numFmtId="0" fontId="1" fillId="14" borderId="1" xfId="0" applyFont="1" applyFill="1" applyBorder="1" applyAlignment="1">
      <alignment horizontal="center" vertical="center" wrapText="1"/>
    </xf>
    <xf numFmtId="0" fontId="1" fillId="15" borderId="1" xfId="0" applyFont="1" applyFill="1" applyBorder="1" applyAlignment="1">
      <alignment horizontal="center" vertical="center" wrapText="1"/>
    </xf>
    <xf numFmtId="0" fontId="1" fillId="16" borderId="1" xfId="0" applyFont="1" applyFill="1" applyBorder="1" applyAlignment="1">
      <alignment horizontal="center" vertical="center" wrapText="1"/>
    </xf>
    <xf numFmtId="0" fontId="4" fillId="17" borderId="1" xfId="0" applyFont="1" applyFill="1" applyBorder="1" applyAlignment="1">
      <alignment horizontal="center" vertical="center" wrapText="1"/>
    </xf>
    <xf numFmtId="0" fontId="1" fillId="18" borderId="1" xfId="0" applyFont="1" applyFill="1" applyBorder="1" applyAlignment="1">
      <alignment horizontal="center" vertical="center" wrapText="1"/>
    </xf>
    <xf numFmtId="0" fontId="1" fillId="19" borderId="1" xfId="0" applyFont="1" applyFill="1" applyBorder="1" applyAlignment="1">
      <alignment horizontal="center" vertical="center" wrapText="1"/>
    </xf>
    <xf numFmtId="0" fontId="3" fillId="20" borderId="1" xfId="0" applyFont="1" applyFill="1" applyBorder="1" applyAlignment="1">
      <alignment horizontal="center" vertical="center"/>
    </xf>
    <xf numFmtId="0" fontId="5" fillId="20" borderId="1" xfId="0" applyFont="1" applyFill="1" applyBorder="1" applyAlignment="1">
      <alignment horizontal="center" vertical="center"/>
    </xf>
    <xf numFmtId="0" fontId="4" fillId="21" borderId="1" xfId="0" applyFont="1" applyFill="1" applyBorder="1" applyAlignment="1">
      <alignment horizontal="center" vertical="center" wrapText="1"/>
    </xf>
    <xf numFmtId="0" fontId="6" fillId="22" borderId="1" xfId="0" applyFont="1" applyFill="1" applyBorder="1" applyAlignment="1">
      <alignment horizontal="center" vertical="center" wrapText="1"/>
    </xf>
    <xf numFmtId="0" fontId="0" fillId="0" borderId="0" xfId="0" applyAlignment="1">
      <alignment horizontal="center" vertical="center"/>
    </xf>
    <xf numFmtId="0" fontId="4" fillId="23" borderId="1" xfId="0" applyFont="1" applyFill="1" applyBorder="1" applyAlignment="1">
      <alignment horizontal="center" vertical="center" wrapText="1"/>
    </xf>
    <xf numFmtId="0" fontId="4" fillId="21" borderId="3" xfId="0" applyFont="1" applyFill="1" applyBorder="1" applyAlignment="1">
      <alignment horizontal="center" vertical="center" wrapText="1"/>
    </xf>
    <xf numFmtId="0" fontId="4" fillId="21" borderId="4" xfId="0" applyFont="1" applyFill="1" applyBorder="1" applyAlignment="1">
      <alignment horizontal="center" vertical="center" wrapText="1"/>
    </xf>
    <xf numFmtId="0" fontId="7" fillId="13" borderId="0" xfId="0" applyFont="1" applyFill="1" applyAlignment="1">
      <alignment horizontal="center"/>
    </xf>
  </cellXfs>
  <cellStyles count="1">
    <cellStyle name="Normal" xfId="0" builtinId="0"/>
  </cellStyles>
  <dxfs count="1">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999FB-16C5-4F93-9AE0-D72232A219D7}">
  <dimension ref="A1:Y115"/>
  <sheetViews>
    <sheetView showGridLines="0" tabSelected="1" topLeftCell="C1" zoomScale="93" zoomScaleNormal="93" workbookViewId="0">
      <pane ySplit="2" topLeftCell="A3" activePane="bottomLeft" state="frozen"/>
      <selection activeCell="C1" sqref="C1"/>
      <selection pane="bottomLeft" activeCell="E4" sqref="E4"/>
    </sheetView>
  </sheetViews>
  <sheetFormatPr defaultRowHeight="15"/>
  <cols>
    <col min="1" max="2" width="9.7109375" hidden="1" customWidth="1"/>
    <col min="3" max="3" width="23.5703125" customWidth="1"/>
    <col min="4" max="4" width="17.7109375" customWidth="1"/>
    <col min="5" max="5" width="60.28515625" customWidth="1"/>
    <col min="6" max="12" width="13.7109375" customWidth="1"/>
    <col min="13" max="13" width="10.7109375" customWidth="1"/>
    <col min="14" max="14" width="13.7109375" customWidth="1"/>
    <col min="15" max="15" width="12.42578125" customWidth="1"/>
    <col min="16" max="16" width="19" customWidth="1"/>
    <col min="17" max="17" width="13.140625" customWidth="1"/>
    <col min="20" max="20" width="9.7109375" customWidth="1"/>
    <col min="24" max="24" width="11.42578125" customWidth="1"/>
  </cols>
  <sheetData>
    <row r="1" spans="1:25" ht="22.5" customHeight="1">
      <c r="K1" s="28" t="s">
        <v>63</v>
      </c>
      <c r="L1" s="29"/>
      <c r="M1" s="29"/>
      <c r="N1" s="29"/>
      <c r="O1" s="29"/>
      <c r="P1" s="29"/>
      <c r="Q1" s="29"/>
      <c r="R1" s="29"/>
      <c r="S1" s="29"/>
      <c r="T1" s="29"/>
      <c r="U1" s="29"/>
      <c r="V1" s="29"/>
      <c r="W1" s="29"/>
      <c r="X1" s="29"/>
      <c r="Y1" s="29"/>
    </row>
    <row r="2" spans="1:25" ht="67.5">
      <c r="C2" s="22" t="s">
        <v>74</v>
      </c>
      <c r="D2" s="23" t="s">
        <v>59</v>
      </c>
      <c r="E2" s="24" t="s">
        <v>7</v>
      </c>
      <c r="F2" s="27" t="s">
        <v>62</v>
      </c>
      <c r="G2" s="24" t="s">
        <v>154</v>
      </c>
      <c r="H2" s="24" t="s">
        <v>136</v>
      </c>
      <c r="I2" s="24" t="s">
        <v>155</v>
      </c>
      <c r="J2" s="24" t="s">
        <v>156</v>
      </c>
      <c r="K2" s="25" t="s">
        <v>36</v>
      </c>
      <c r="L2" s="25" t="s">
        <v>37</v>
      </c>
      <c r="M2" s="25" t="s">
        <v>38</v>
      </c>
      <c r="N2" s="25" t="s">
        <v>39</v>
      </c>
      <c r="O2" s="25" t="s">
        <v>40</v>
      </c>
      <c r="P2" s="25" t="s">
        <v>41</v>
      </c>
      <c r="Q2" s="25" t="s">
        <v>42</v>
      </c>
      <c r="R2" s="25" t="s">
        <v>43</v>
      </c>
      <c r="S2" s="25" t="s">
        <v>44</v>
      </c>
      <c r="T2" s="25" t="s">
        <v>45</v>
      </c>
      <c r="U2" s="25" t="s">
        <v>46</v>
      </c>
      <c r="V2" s="25" t="s">
        <v>47</v>
      </c>
      <c r="W2" s="25" t="s">
        <v>48</v>
      </c>
      <c r="X2" s="25" t="s">
        <v>49</v>
      </c>
      <c r="Y2" s="25" t="s">
        <v>50</v>
      </c>
    </row>
    <row r="3" spans="1:25" ht="33.75">
      <c r="A3" s="26">
        <f>+SUMIF(C:C,C3,G:G)</f>
        <v>77</v>
      </c>
      <c r="B3" s="26">
        <f>+SUMIF(C:C,C3,H:H)</f>
        <v>2.5324675324675323</v>
      </c>
      <c r="C3" s="8" t="s">
        <v>4</v>
      </c>
      <c r="D3" s="25" t="s">
        <v>60</v>
      </c>
      <c r="E3" s="2" t="s">
        <v>132</v>
      </c>
      <c r="F3" s="4">
        <v>3</v>
      </c>
      <c r="G3" s="5">
        <f t="shared" ref="G3:G34" si="0">SUM(K3:Y3)</f>
        <v>20.5</v>
      </c>
      <c r="H3" s="5">
        <f t="shared" ref="H3:H34" si="1">+(G3/A3)*F3</f>
        <v>0.79870129870129869</v>
      </c>
      <c r="I3" s="5">
        <f>+(H3/B3)*100</f>
        <v>31.538461538461537</v>
      </c>
      <c r="J3" s="5">
        <f t="shared" ref="J3:J34" si="2">+IF(C3=C2,I3+J2,I3)</f>
        <v>31.538461538461537</v>
      </c>
      <c r="K3" s="4">
        <v>4.5</v>
      </c>
      <c r="L3" s="4" t="s">
        <v>137</v>
      </c>
      <c r="M3" s="4" t="s">
        <v>137</v>
      </c>
      <c r="N3" s="4" t="s">
        <v>137</v>
      </c>
      <c r="O3" s="4" t="s">
        <v>137</v>
      </c>
      <c r="P3" s="4">
        <v>5</v>
      </c>
      <c r="Q3" s="4" t="s">
        <v>137</v>
      </c>
      <c r="R3" s="4" t="s">
        <v>137</v>
      </c>
      <c r="S3" s="4" t="s">
        <v>137</v>
      </c>
      <c r="T3" s="4" t="s">
        <v>137</v>
      </c>
      <c r="U3" s="4" t="s">
        <v>137</v>
      </c>
      <c r="V3" s="4">
        <v>6</v>
      </c>
      <c r="W3" s="4" t="s">
        <v>137</v>
      </c>
      <c r="X3" s="4" t="s">
        <v>137</v>
      </c>
      <c r="Y3" s="4">
        <v>5</v>
      </c>
    </row>
    <row r="4" spans="1:25" ht="50.25" customHeight="1">
      <c r="A4" s="26">
        <f t="shared" ref="A4:A67" si="3">+SUMIF(C:C,C4,G:G)</f>
        <v>77</v>
      </c>
      <c r="B4" s="26">
        <f t="shared" ref="B4:B67" si="4">+SUMIF(C:C,C4,H:H)</f>
        <v>2.5324675324675323</v>
      </c>
      <c r="C4" s="8" t="s">
        <v>4</v>
      </c>
      <c r="D4" s="25" t="s">
        <v>60</v>
      </c>
      <c r="E4" s="2" t="s">
        <v>101</v>
      </c>
      <c r="F4" s="4">
        <v>3</v>
      </c>
      <c r="G4" s="5">
        <f t="shared" si="0"/>
        <v>20.5</v>
      </c>
      <c r="H4" s="5">
        <f t="shared" si="1"/>
        <v>0.79870129870129869</v>
      </c>
      <c r="I4" s="5">
        <f t="shared" ref="I4:I67" si="5">+(H4/B4)*100</f>
        <v>31.538461538461537</v>
      </c>
      <c r="J4" s="5">
        <f t="shared" si="2"/>
        <v>63.076923076923073</v>
      </c>
      <c r="K4" s="4">
        <v>4.5</v>
      </c>
      <c r="L4" s="4" t="s">
        <v>137</v>
      </c>
      <c r="M4" s="4" t="s">
        <v>137</v>
      </c>
      <c r="N4" s="4" t="s">
        <v>137</v>
      </c>
      <c r="O4" s="4" t="s">
        <v>137</v>
      </c>
      <c r="P4" s="4">
        <v>5</v>
      </c>
      <c r="Q4" s="4" t="s">
        <v>137</v>
      </c>
      <c r="R4" s="4" t="s">
        <v>137</v>
      </c>
      <c r="S4" s="4" t="s">
        <v>137</v>
      </c>
      <c r="T4" s="4" t="s">
        <v>137</v>
      </c>
      <c r="U4" s="4" t="s">
        <v>137</v>
      </c>
      <c r="V4" s="4">
        <v>6</v>
      </c>
      <c r="W4" s="4" t="s">
        <v>137</v>
      </c>
      <c r="X4" s="4" t="s">
        <v>137</v>
      </c>
      <c r="Y4" s="4">
        <v>5</v>
      </c>
    </row>
    <row r="5" spans="1:25" ht="22.5">
      <c r="A5" s="26">
        <f t="shared" si="3"/>
        <v>77</v>
      </c>
      <c r="B5" s="26">
        <f t="shared" si="4"/>
        <v>2.5324675324675323</v>
      </c>
      <c r="C5" s="8" t="s">
        <v>4</v>
      </c>
      <c r="D5" s="25" t="s">
        <v>61</v>
      </c>
      <c r="E5" s="2" t="s">
        <v>134</v>
      </c>
      <c r="F5" s="4">
        <v>2</v>
      </c>
      <c r="G5" s="5">
        <f t="shared" si="0"/>
        <v>23.25</v>
      </c>
      <c r="H5" s="5">
        <f t="shared" si="1"/>
        <v>0.60389610389610393</v>
      </c>
      <c r="I5" s="5">
        <f t="shared" si="5"/>
        <v>23.84615384615385</v>
      </c>
      <c r="J5" s="5">
        <f t="shared" si="2"/>
        <v>86.92307692307692</v>
      </c>
      <c r="K5" s="4">
        <v>4.5</v>
      </c>
      <c r="L5" s="4" t="s">
        <v>137</v>
      </c>
      <c r="M5" s="4" t="s">
        <v>137</v>
      </c>
      <c r="N5" s="4" t="s">
        <v>137</v>
      </c>
      <c r="O5" s="4">
        <v>2.75</v>
      </c>
      <c r="P5" s="4">
        <v>5</v>
      </c>
      <c r="Q5" s="4" t="s">
        <v>137</v>
      </c>
      <c r="R5" s="4" t="s">
        <v>137</v>
      </c>
      <c r="S5" s="4" t="s">
        <v>137</v>
      </c>
      <c r="T5" s="4" t="s">
        <v>137</v>
      </c>
      <c r="U5" s="4" t="s">
        <v>137</v>
      </c>
      <c r="V5" s="4">
        <v>6</v>
      </c>
      <c r="W5" s="4" t="s">
        <v>137</v>
      </c>
      <c r="X5" s="4" t="s">
        <v>137</v>
      </c>
      <c r="Y5" s="4">
        <v>5</v>
      </c>
    </row>
    <row r="6" spans="1:25" ht="33.75">
      <c r="A6" s="26">
        <f t="shared" si="3"/>
        <v>77</v>
      </c>
      <c r="B6" s="26">
        <f t="shared" si="4"/>
        <v>2.5324675324675323</v>
      </c>
      <c r="C6" s="8" t="s">
        <v>4</v>
      </c>
      <c r="D6" s="25" t="s">
        <v>61</v>
      </c>
      <c r="E6" s="2" t="s">
        <v>133</v>
      </c>
      <c r="F6" s="4">
        <v>2</v>
      </c>
      <c r="G6" s="5">
        <f t="shared" si="0"/>
        <v>12.75</v>
      </c>
      <c r="H6" s="5">
        <f t="shared" si="1"/>
        <v>0.33116883116883117</v>
      </c>
      <c r="I6" s="5">
        <f t="shared" si="5"/>
        <v>13.076923076923078</v>
      </c>
      <c r="J6" s="5">
        <f t="shared" si="2"/>
        <v>100</v>
      </c>
      <c r="K6" s="4" t="s">
        <v>137</v>
      </c>
      <c r="L6" s="4" t="s">
        <v>137</v>
      </c>
      <c r="M6" s="4" t="s">
        <v>137</v>
      </c>
      <c r="N6" s="4" t="s">
        <v>137</v>
      </c>
      <c r="O6" s="4">
        <v>2.75</v>
      </c>
      <c r="P6" s="4">
        <v>5</v>
      </c>
      <c r="Q6" s="4" t="s">
        <v>137</v>
      </c>
      <c r="R6" s="4" t="s">
        <v>137</v>
      </c>
      <c r="S6" s="4" t="s">
        <v>137</v>
      </c>
      <c r="T6" s="4" t="s">
        <v>137</v>
      </c>
      <c r="U6" s="4" t="s">
        <v>137</v>
      </c>
      <c r="V6" s="4" t="s">
        <v>137</v>
      </c>
      <c r="W6" s="4" t="s">
        <v>137</v>
      </c>
      <c r="X6" s="4" t="s">
        <v>137</v>
      </c>
      <c r="Y6" s="4">
        <v>5</v>
      </c>
    </row>
    <row r="7" spans="1:25" ht="22.5">
      <c r="A7" s="26">
        <f t="shared" si="3"/>
        <v>59.8125</v>
      </c>
      <c r="B7" s="26">
        <f t="shared" si="4"/>
        <v>2.9467084639498431</v>
      </c>
      <c r="C7" s="9" t="s">
        <v>1</v>
      </c>
      <c r="D7" s="25" t="s">
        <v>60</v>
      </c>
      <c r="E7" s="2" t="s">
        <v>135</v>
      </c>
      <c r="F7" s="4">
        <v>4</v>
      </c>
      <c r="G7" s="5">
        <f t="shared" si="0"/>
        <v>12.8125</v>
      </c>
      <c r="H7" s="5">
        <f t="shared" si="1"/>
        <v>0.85684430512016718</v>
      </c>
      <c r="I7" s="5">
        <f t="shared" si="5"/>
        <v>29.078014184397166</v>
      </c>
      <c r="J7" s="5">
        <f t="shared" si="2"/>
        <v>29.078014184397166</v>
      </c>
      <c r="K7" s="4" t="s">
        <v>137</v>
      </c>
      <c r="L7" s="4" t="s">
        <v>137</v>
      </c>
      <c r="M7" s="4" t="s">
        <v>137</v>
      </c>
      <c r="N7" s="4" t="s">
        <v>137</v>
      </c>
      <c r="O7" s="4">
        <v>2.8125</v>
      </c>
      <c r="P7" s="4" t="s">
        <v>137</v>
      </c>
      <c r="Q7" s="4" t="s">
        <v>137</v>
      </c>
      <c r="R7" s="4">
        <v>10</v>
      </c>
      <c r="S7" s="4" t="s">
        <v>137</v>
      </c>
      <c r="T7" s="4" t="s">
        <v>137</v>
      </c>
      <c r="U7" s="4" t="s">
        <v>137</v>
      </c>
      <c r="V7" s="4" t="s">
        <v>137</v>
      </c>
      <c r="W7" s="4" t="s">
        <v>137</v>
      </c>
      <c r="X7" s="4" t="s">
        <v>137</v>
      </c>
      <c r="Y7" s="4" t="s">
        <v>137</v>
      </c>
    </row>
    <row r="8" spans="1:25" ht="22.5">
      <c r="A8" s="26">
        <f t="shared" si="3"/>
        <v>59.8125</v>
      </c>
      <c r="B8" s="26">
        <f t="shared" si="4"/>
        <v>2.9467084639498431</v>
      </c>
      <c r="C8" s="9" t="s">
        <v>1</v>
      </c>
      <c r="D8" s="25" t="s">
        <v>61</v>
      </c>
      <c r="E8" s="2" t="s">
        <v>102</v>
      </c>
      <c r="F8" s="4">
        <v>3</v>
      </c>
      <c r="G8" s="5">
        <f t="shared" si="0"/>
        <v>16</v>
      </c>
      <c r="H8" s="5">
        <f t="shared" si="1"/>
        <v>0.80250783699059569</v>
      </c>
      <c r="I8" s="5">
        <f t="shared" si="5"/>
        <v>27.234042553191497</v>
      </c>
      <c r="J8" s="5">
        <f t="shared" si="2"/>
        <v>56.312056737588662</v>
      </c>
      <c r="K8" s="4" t="s">
        <v>137</v>
      </c>
      <c r="L8" s="4" t="s">
        <v>137</v>
      </c>
      <c r="M8" s="4" t="s">
        <v>137</v>
      </c>
      <c r="N8" s="4">
        <v>5</v>
      </c>
      <c r="O8" s="4" t="s">
        <v>137</v>
      </c>
      <c r="P8" s="4">
        <v>5</v>
      </c>
      <c r="Q8" s="4" t="s">
        <v>137</v>
      </c>
      <c r="R8" s="4" t="s">
        <v>137</v>
      </c>
      <c r="S8" s="4" t="s">
        <v>137</v>
      </c>
      <c r="T8" s="4" t="s">
        <v>137</v>
      </c>
      <c r="U8" s="4" t="s">
        <v>137</v>
      </c>
      <c r="V8" s="4">
        <v>6</v>
      </c>
      <c r="W8" s="4" t="s">
        <v>137</v>
      </c>
      <c r="X8" s="4" t="s">
        <v>137</v>
      </c>
      <c r="Y8" s="4" t="s">
        <v>137</v>
      </c>
    </row>
    <row r="9" spans="1:25" ht="33.75">
      <c r="A9" s="26">
        <f t="shared" si="3"/>
        <v>59.8125</v>
      </c>
      <c r="B9" s="26">
        <f t="shared" si="4"/>
        <v>2.9467084639498431</v>
      </c>
      <c r="C9" s="9" t="s">
        <v>1</v>
      </c>
      <c r="D9" s="25" t="s">
        <v>60</v>
      </c>
      <c r="E9" s="2" t="s">
        <v>104</v>
      </c>
      <c r="F9" s="4">
        <v>3</v>
      </c>
      <c r="G9" s="5">
        <f t="shared" si="0"/>
        <v>15</v>
      </c>
      <c r="H9" s="5">
        <f t="shared" si="1"/>
        <v>0.75235109717868331</v>
      </c>
      <c r="I9" s="5">
        <f t="shared" si="5"/>
        <v>25.531914893617021</v>
      </c>
      <c r="J9" s="5">
        <f t="shared" si="2"/>
        <v>81.843971631205676</v>
      </c>
      <c r="K9" s="4" t="s">
        <v>137</v>
      </c>
      <c r="L9" s="4" t="s">
        <v>137</v>
      </c>
      <c r="M9" s="4" t="s">
        <v>137</v>
      </c>
      <c r="N9" s="4">
        <v>5</v>
      </c>
      <c r="O9" s="4" t="s">
        <v>137</v>
      </c>
      <c r="P9" s="4" t="s">
        <v>137</v>
      </c>
      <c r="Q9" s="4" t="s">
        <v>137</v>
      </c>
      <c r="R9" s="4" t="s">
        <v>137</v>
      </c>
      <c r="S9" s="4" t="s">
        <v>137</v>
      </c>
      <c r="T9" s="4" t="s">
        <v>137</v>
      </c>
      <c r="U9" s="4" t="s">
        <v>137</v>
      </c>
      <c r="V9" s="4">
        <v>6</v>
      </c>
      <c r="W9" s="4">
        <v>4</v>
      </c>
      <c r="X9" s="4" t="s">
        <v>137</v>
      </c>
      <c r="Y9" s="4" t="s">
        <v>137</v>
      </c>
    </row>
    <row r="10" spans="1:25" ht="22.5">
      <c r="A10" s="26">
        <f t="shared" si="3"/>
        <v>59.8125</v>
      </c>
      <c r="B10" s="26">
        <f t="shared" si="4"/>
        <v>2.9467084639498431</v>
      </c>
      <c r="C10" s="9" t="s">
        <v>1</v>
      </c>
      <c r="D10" s="25" t="s">
        <v>61</v>
      </c>
      <c r="E10" s="2" t="s">
        <v>103</v>
      </c>
      <c r="F10" s="4">
        <v>2</v>
      </c>
      <c r="G10" s="5">
        <f t="shared" si="0"/>
        <v>16</v>
      </c>
      <c r="H10" s="5">
        <f t="shared" si="1"/>
        <v>0.53500522466039713</v>
      </c>
      <c r="I10" s="5">
        <f t="shared" si="5"/>
        <v>18.156028368794331</v>
      </c>
      <c r="J10" s="5">
        <f t="shared" si="2"/>
        <v>100</v>
      </c>
      <c r="K10" s="4" t="s">
        <v>137</v>
      </c>
      <c r="L10" s="4" t="s">
        <v>137</v>
      </c>
      <c r="M10" s="4" t="s">
        <v>137</v>
      </c>
      <c r="N10" s="4">
        <v>5</v>
      </c>
      <c r="O10" s="4" t="s">
        <v>137</v>
      </c>
      <c r="P10" s="4">
        <v>5</v>
      </c>
      <c r="Q10" s="4" t="s">
        <v>137</v>
      </c>
      <c r="R10" s="4" t="s">
        <v>137</v>
      </c>
      <c r="S10" s="4" t="s">
        <v>137</v>
      </c>
      <c r="T10" s="4" t="s">
        <v>137</v>
      </c>
      <c r="U10" s="4" t="s">
        <v>137</v>
      </c>
      <c r="V10" s="4">
        <v>6</v>
      </c>
      <c r="W10" s="4" t="s">
        <v>137</v>
      </c>
      <c r="X10" s="4" t="s">
        <v>137</v>
      </c>
      <c r="Y10" s="4" t="s">
        <v>137</v>
      </c>
    </row>
    <row r="11" spans="1:25" ht="57.75" customHeight="1">
      <c r="A11" s="26">
        <f t="shared" si="3"/>
        <v>320</v>
      </c>
      <c r="B11" s="26">
        <f t="shared" si="4"/>
        <v>3.423437499999999</v>
      </c>
      <c r="C11" s="3" t="s">
        <v>51</v>
      </c>
      <c r="D11" s="25" t="s">
        <v>61</v>
      </c>
      <c r="E11" s="2" t="s">
        <v>82</v>
      </c>
      <c r="F11" s="4">
        <v>4</v>
      </c>
      <c r="G11" s="5">
        <f t="shared" si="0"/>
        <v>118.5</v>
      </c>
      <c r="H11" s="5">
        <f t="shared" si="1"/>
        <v>1.48125</v>
      </c>
      <c r="I11" s="5">
        <f t="shared" si="5"/>
        <v>43.267914194431775</v>
      </c>
      <c r="J11" s="5">
        <f t="shared" si="2"/>
        <v>43.267914194431775</v>
      </c>
      <c r="K11" s="4">
        <v>9</v>
      </c>
      <c r="L11" s="4">
        <v>5</v>
      </c>
      <c r="M11" s="4">
        <v>10</v>
      </c>
      <c r="N11" s="4">
        <v>5</v>
      </c>
      <c r="O11" s="4">
        <v>8.5</v>
      </c>
      <c r="P11" s="4">
        <v>5</v>
      </c>
      <c r="Q11" s="4">
        <v>9</v>
      </c>
      <c r="R11" s="4">
        <v>10</v>
      </c>
      <c r="S11" s="4">
        <v>10</v>
      </c>
      <c r="T11" s="4">
        <v>10</v>
      </c>
      <c r="U11" s="4">
        <v>6</v>
      </c>
      <c r="V11" s="4">
        <v>9</v>
      </c>
      <c r="W11" s="4">
        <v>8</v>
      </c>
      <c r="X11" s="4">
        <v>9</v>
      </c>
      <c r="Y11" s="4">
        <v>5</v>
      </c>
    </row>
    <row r="12" spans="1:25" ht="33.75">
      <c r="A12" s="26">
        <f t="shared" si="3"/>
        <v>320</v>
      </c>
      <c r="B12" s="26">
        <f t="shared" si="4"/>
        <v>3.423437499999999</v>
      </c>
      <c r="C12" s="3" t="s">
        <v>51</v>
      </c>
      <c r="D12" s="25" t="s">
        <v>60</v>
      </c>
      <c r="E12" s="2" t="s">
        <v>138</v>
      </c>
      <c r="F12" s="4">
        <v>3</v>
      </c>
      <c r="G12" s="5">
        <f t="shared" si="0"/>
        <v>118.5</v>
      </c>
      <c r="H12" s="5">
        <f t="shared" si="1"/>
        <v>1.1109374999999999</v>
      </c>
      <c r="I12" s="5">
        <f t="shared" si="5"/>
        <v>32.450935645823833</v>
      </c>
      <c r="J12" s="5">
        <f t="shared" si="2"/>
        <v>75.718849840255615</v>
      </c>
      <c r="K12" s="4">
        <v>9</v>
      </c>
      <c r="L12" s="6">
        <v>5</v>
      </c>
      <c r="M12" s="6">
        <v>10</v>
      </c>
      <c r="N12" s="6">
        <v>5</v>
      </c>
      <c r="O12" s="6">
        <v>8.5</v>
      </c>
      <c r="P12" s="6">
        <v>5</v>
      </c>
      <c r="Q12" s="6">
        <v>9</v>
      </c>
      <c r="R12" s="6">
        <v>10</v>
      </c>
      <c r="S12" s="6">
        <v>10</v>
      </c>
      <c r="T12" s="6">
        <v>10</v>
      </c>
      <c r="U12" s="6">
        <v>6</v>
      </c>
      <c r="V12" s="6">
        <v>9</v>
      </c>
      <c r="W12" s="6">
        <v>8</v>
      </c>
      <c r="X12" s="6">
        <v>9</v>
      </c>
      <c r="Y12" s="6">
        <v>5</v>
      </c>
    </row>
    <row r="13" spans="1:25" ht="33.75">
      <c r="A13" s="26">
        <f t="shared" si="3"/>
        <v>320</v>
      </c>
      <c r="B13" s="26">
        <f t="shared" si="4"/>
        <v>3.423437499999999</v>
      </c>
      <c r="C13" s="3" t="s">
        <v>51</v>
      </c>
      <c r="D13" s="25" t="s">
        <v>60</v>
      </c>
      <c r="E13" s="2" t="s">
        <v>105</v>
      </c>
      <c r="F13" s="4">
        <v>4</v>
      </c>
      <c r="G13" s="5">
        <f t="shared" si="0"/>
        <v>22</v>
      </c>
      <c r="H13" s="5">
        <f t="shared" si="1"/>
        <v>0.27500000000000002</v>
      </c>
      <c r="I13" s="5">
        <f t="shared" si="5"/>
        <v>8.0328617069831161</v>
      </c>
      <c r="J13" s="5">
        <f t="shared" si="2"/>
        <v>83.751711547238727</v>
      </c>
      <c r="K13" s="4" t="s">
        <v>137</v>
      </c>
      <c r="L13" s="6" t="s">
        <v>137</v>
      </c>
      <c r="M13" s="6" t="s">
        <v>137</v>
      </c>
      <c r="N13" s="6">
        <v>5</v>
      </c>
      <c r="O13" s="6" t="s">
        <v>137</v>
      </c>
      <c r="P13" s="6" t="s">
        <v>137</v>
      </c>
      <c r="Q13" s="6" t="s">
        <v>137</v>
      </c>
      <c r="R13" s="6" t="s">
        <v>137</v>
      </c>
      <c r="S13" s="6" t="s">
        <v>137</v>
      </c>
      <c r="T13" s="6" t="s">
        <v>137</v>
      </c>
      <c r="U13" s="6" t="s">
        <v>137</v>
      </c>
      <c r="V13" s="6">
        <v>9</v>
      </c>
      <c r="W13" s="6">
        <v>8</v>
      </c>
      <c r="X13" s="6" t="s">
        <v>137</v>
      </c>
      <c r="Y13" s="6" t="s">
        <v>137</v>
      </c>
    </row>
    <row r="14" spans="1:25" ht="33.75">
      <c r="A14" s="26">
        <f t="shared" si="3"/>
        <v>320</v>
      </c>
      <c r="B14" s="26">
        <f t="shared" si="4"/>
        <v>3.423437499999999</v>
      </c>
      <c r="C14" s="3" t="s">
        <v>51</v>
      </c>
      <c r="D14" s="25" t="s">
        <v>61</v>
      </c>
      <c r="E14" s="2" t="s">
        <v>106</v>
      </c>
      <c r="F14" s="4">
        <v>3</v>
      </c>
      <c r="G14" s="5">
        <f t="shared" si="0"/>
        <v>28</v>
      </c>
      <c r="H14" s="5">
        <f t="shared" si="1"/>
        <v>0.26249999999999996</v>
      </c>
      <c r="I14" s="5">
        <f t="shared" si="5"/>
        <v>7.6677316293929723</v>
      </c>
      <c r="J14" s="5">
        <f t="shared" si="2"/>
        <v>91.419443176631702</v>
      </c>
      <c r="K14" s="4" t="s">
        <v>137</v>
      </c>
      <c r="L14" s="6" t="s">
        <v>137</v>
      </c>
      <c r="M14" s="6" t="s">
        <v>137</v>
      </c>
      <c r="N14" s="6">
        <v>5</v>
      </c>
      <c r="O14" s="6" t="s">
        <v>137</v>
      </c>
      <c r="P14" s="6" t="s">
        <v>137</v>
      </c>
      <c r="Q14" s="6" t="s">
        <v>137</v>
      </c>
      <c r="R14" s="6" t="s">
        <v>137</v>
      </c>
      <c r="S14" s="6" t="s">
        <v>137</v>
      </c>
      <c r="T14" s="6" t="s">
        <v>137</v>
      </c>
      <c r="U14" s="6" t="s">
        <v>137</v>
      </c>
      <c r="V14" s="6">
        <v>9</v>
      </c>
      <c r="W14" s="6" t="s">
        <v>137</v>
      </c>
      <c r="X14" s="6">
        <v>9</v>
      </c>
      <c r="Y14" s="6">
        <v>5</v>
      </c>
    </row>
    <row r="15" spans="1:25" ht="33.75">
      <c r="A15" s="26">
        <f t="shared" si="3"/>
        <v>320</v>
      </c>
      <c r="B15" s="26">
        <f t="shared" si="4"/>
        <v>3.423437499999999</v>
      </c>
      <c r="C15" s="3" t="s">
        <v>51</v>
      </c>
      <c r="D15" s="25" t="s">
        <v>61</v>
      </c>
      <c r="E15" s="2" t="s">
        <v>107</v>
      </c>
      <c r="F15" s="4">
        <v>4</v>
      </c>
      <c r="G15" s="5">
        <f t="shared" si="0"/>
        <v>14</v>
      </c>
      <c r="H15" s="5">
        <f t="shared" si="1"/>
        <v>0.17499999999999999</v>
      </c>
      <c r="I15" s="5">
        <f t="shared" si="5"/>
        <v>5.1118210862619824</v>
      </c>
      <c r="J15" s="5">
        <f t="shared" si="2"/>
        <v>96.531264262893686</v>
      </c>
      <c r="K15" s="4" t="s">
        <v>137</v>
      </c>
      <c r="L15" s="6" t="s">
        <v>137</v>
      </c>
      <c r="M15" s="6" t="s">
        <v>137</v>
      </c>
      <c r="N15" s="6">
        <v>5</v>
      </c>
      <c r="O15" s="6" t="s">
        <v>137</v>
      </c>
      <c r="P15" s="6" t="s">
        <v>137</v>
      </c>
      <c r="Q15" s="6" t="s">
        <v>137</v>
      </c>
      <c r="R15" s="6" t="s">
        <v>137</v>
      </c>
      <c r="S15" s="6" t="s">
        <v>137</v>
      </c>
      <c r="T15" s="6" t="s">
        <v>137</v>
      </c>
      <c r="U15" s="6" t="s">
        <v>137</v>
      </c>
      <c r="V15" s="6">
        <v>9</v>
      </c>
      <c r="W15" s="6" t="s">
        <v>137</v>
      </c>
      <c r="X15" s="6" t="s">
        <v>137</v>
      </c>
      <c r="Y15" s="6" t="s">
        <v>137</v>
      </c>
    </row>
    <row r="16" spans="1:25" ht="33.75">
      <c r="A16" s="26">
        <f t="shared" si="3"/>
        <v>320</v>
      </c>
      <c r="B16" s="26">
        <f t="shared" si="4"/>
        <v>3.423437499999999</v>
      </c>
      <c r="C16" s="3" t="s">
        <v>51</v>
      </c>
      <c r="D16" s="25" t="s">
        <v>61</v>
      </c>
      <c r="E16" s="2" t="s">
        <v>86</v>
      </c>
      <c r="F16" s="4">
        <v>2</v>
      </c>
      <c r="G16" s="5">
        <f t="shared" si="0"/>
        <v>19</v>
      </c>
      <c r="H16" s="5">
        <f t="shared" si="1"/>
        <v>0.11874999999999999</v>
      </c>
      <c r="I16" s="5">
        <f t="shared" si="5"/>
        <v>3.4687357371063454</v>
      </c>
      <c r="J16" s="5">
        <f t="shared" si="2"/>
        <v>100.00000000000003</v>
      </c>
      <c r="K16" s="4" t="s">
        <v>137</v>
      </c>
      <c r="L16" s="4" t="s">
        <v>137</v>
      </c>
      <c r="M16" s="4" t="s">
        <v>137</v>
      </c>
      <c r="N16" s="4" t="s">
        <v>137</v>
      </c>
      <c r="O16" s="4" t="s">
        <v>137</v>
      </c>
      <c r="P16" s="4">
        <v>5</v>
      </c>
      <c r="Q16" s="4" t="s">
        <v>137</v>
      </c>
      <c r="R16" s="4" t="s">
        <v>137</v>
      </c>
      <c r="S16" s="4" t="s">
        <v>137</v>
      </c>
      <c r="T16" s="4" t="s">
        <v>137</v>
      </c>
      <c r="U16" s="4" t="s">
        <v>137</v>
      </c>
      <c r="V16" s="4">
        <v>9</v>
      </c>
      <c r="W16" s="4" t="s">
        <v>137</v>
      </c>
      <c r="X16" s="4" t="s">
        <v>137</v>
      </c>
      <c r="Y16" s="4">
        <v>5</v>
      </c>
    </row>
    <row r="17" spans="1:25" ht="33.75">
      <c r="A17" s="26">
        <f t="shared" si="3"/>
        <v>320</v>
      </c>
      <c r="B17" s="26">
        <f t="shared" si="4"/>
        <v>3.423437499999999</v>
      </c>
      <c r="C17" s="3" t="s">
        <v>51</v>
      </c>
      <c r="D17" s="25" t="s">
        <v>60</v>
      </c>
      <c r="E17" s="2" t="s">
        <v>145</v>
      </c>
      <c r="F17" s="4"/>
      <c r="G17" s="5">
        <f t="shared" si="0"/>
        <v>0</v>
      </c>
      <c r="H17" s="5">
        <f t="shared" si="1"/>
        <v>0</v>
      </c>
      <c r="I17" s="5">
        <f t="shared" si="5"/>
        <v>0</v>
      </c>
      <c r="J17" s="5">
        <f t="shared" si="2"/>
        <v>100.00000000000003</v>
      </c>
      <c r="K17" s="4" t="s">
        <v>137</v>
      </c>
      <c r="L17" s="6" t="s">
        <v>137</v>
      </c>
      <c r="M17" s="6" t="s">
        <v>137</v>
      </c>
      <c r="N17" s="6" t="s">
        <v>137</v>
      </c>
      <c r="O17" s="6" t="s">
        <v>137</v>
      </c>
      <c r="P17" s="6" t="s">
        <v>137</v>
      </c>
      <c r="Q17" s="6" t="s">
        <v>137</v>
      </c>
      <c r="R17" s="6" t="s">
        <v>137</v>
      </c>
      <c r="S17" s="6" t="s">
        <v>137</v>
      </c>
      <c r="T17" s="6" t="s">
        <v>137</v>
      </c>
      <c r="U17" s="6" t="s">
        <v>137</v>
      </c>
      <c r="V17" s="6" t="s">
        <v>137</v>
      </c>
      <c r="W17" s="6" t="s">
        <v>137</v>
      </c>
      <c r="X17" s="6" t="s">
        <v>137</v>
      </c>
      <c r="Y17" s="6" t="s">
        <v>137</v>
      </c>
    </row>
    <row r="18" spans="1:25" ht="45">
      <c r="A18" s="26">
        <f t="shared" si="3"/>
        <v>53</v>
      </c>
      <c r="B18" s="26">
        <f t="shared" si="4"/>
        <v>2.7075471698113209</v>
      </c>
      <c r="C18" s="1" t="s">
        <v>2</v>
      </c>
      <c r="D18" s="25" t="s">
        <v>61</v>
      </c>
      <c r="E18" s="2" t="s">
        <v>110</v>
      </c>
      <c r="F18" s="4">
        <v>3</v>
      </c>
      <c r="G18" s="5">
        <f t="shared" si="0"/>
        <v>12.5</v>
      </c>
      <c r="H18" s="5">
        <f t="shared" si="1"/>
        <v>0.70754716981132071</v>
      </c>
      <c r="I18" s="5">
        <f t="shared" si="5"/>
        <v>26.132404181184665</v>
      </c>
      <c r="J18" s="5">
        <f t="shared" si="2"/>
        <v>26.132404181184665</v>
      </c>
      <c r="K18" s="4">
        <v>5.5</v>
      </c>
      <c r="L18" s="6" t="s">
        <v>137</v>
      </c>
      <c r="M18" s="6" t="s">
        <v>137</v>
      </c>
      <c r="N18" s="6" t="s">
        <v>137</v>
      </c>
      <c r="O18" s="6" t="s">
        <v>137</v>
      </c>
      <c r="P18" s="6" t="s">
        <v>137</v>
      </c>
      <c r="Q18" s="6" t="s">
        <v>137</v>
      </c>
      <c r="R18" s="6" t="s">
        <v>137</v>
      </c>
      <c r="S18" s="6" t="s">
        <v>137</v>
      </c>
      <c r="T18" s="6" t="s">
        <v>137</v>
      </c>
      <c r="U18" s="6" t="s">
        <v>137</v>
      </c>
      <c r="V18" s="6" t="s">
        <v>137</v>
      </c>
      <c r="W18" s="6" t="s">
        <v>137</v>
      </c>
      <c r="X18" s="6">
        <v>7</v>
      </c>
      <c r="Y18" s="6" t="s">
        <v>137</v>
      </c>
    </row>
    <row r="19" spans="1:25" ht="33.75">
      <c r="A19" s="26">
        <f t="shared" si="3"/>
        <v>53</v>
      </c>
      <c r="B19" s="26">
        <f t="shared" si="4"/>
        <v>2.7075471698113209</v>
      </c>
      <c r="C19" s="1" t="s">
        <v>2</v>
      </c>
      <c r="D19" s="25" t="s">
        <v>60</v>
      </c>
      <c r="E19" s="2" t="s">
        <v>109</v>
      </c>
      <c r="F19" s="4">
        <v>3</v>
      </c>
      <c r="G19" s="5">
        <f t="shared" si="0"/>
        <v>12.5</v>
      </c>
      <c r="H19" s="5">
        <f t="shared" si="1"/>
        <v>0.70754716981132071</v>
      </c>
      <c r="I19" s="5">
        <f t="shared" si="5"/>
        <v>26.132404181184665</v>
      </c>
      <c r="J19" s="5">
        <f t="shared" si="2"/>
        <v>52.26480836236933</v>
      </c>
      <c r="K19" s="4">
        <v>5.5</v>
      </c>
      <c r="L19" s="6" t="s">
        <v>137</v>
      </c>
      <c r="M19" s="6" t="s">
        <v>137</v>
      </c>
      <c r="N19" s="6" t="s">
        <v>137</v>
      </c>
      <c r="O19" s="6" t="s">
        <v>137</v>
      </c>
      <c r="P19" s="6" t="s">
        <v>137</v>
      </c>
      <c r="Q19" s="6" t="s">
        <v>137</v>
      </c>
      <c r="R19" s="6" t="s">
        <v>137</v>
      </c>
      <c r="S19" s="6" t="s">
        <v>137</v>
      </c>
      <c r="T19" s="6" t="s">
        <v>137</v>
      </c>
      <c r="U19" s="6" t="s">
        <v>137</v>
      </c>
      <c r="V19" s="6" t="s">
        <v>137</v>
      </c>
      <c r="W19" s="6" t="s">
        <v>137</v>
      </c>
      <c r="X19" s="6">
        <v>7</v>
      </c>
      <c r="Y19" s="6" t="s">
        <v>137</v>
      </c>
    </row>
    <row r="20" spans="1:25" ht="22.5">
      <c r="A20" s="26">
        <f t="shared" si="3"/>
        <v>53</v>
      </c>
      <c r="B20" s="26">
        <f t="shared" si="4"/>
        <v>2.7075471698113209</v>
      </c>
      <c r="C20" s="1" t="s">
        <v>2</v>
      </c>
      <c r="D20" s="25" t="s">
        <v>60</v>
      </c>
      <c r="E20" s="2" t="s">
        <v>108</v>
      </c>
      <c r="F20" s="4">
        <v>3</v>
      </c>
      <c r="G20" s="5">
        <f t="shared" si="0"/>
        <v>12.5</v>
      </c>
      <c r="H20" s="5">
        <f t="shared" si="1"/>
        <v>0.70754716981132071</v>
      </c>
      <c r="I20" s="5">
        <f t="shared" si="5"/>
        <v>26.132404181184665</v>
      </c>
      <c r="J20" s="5">
        <f t="shared" si="2"/>
        <v>78.397212543553991</v>
      </c>
      <c r="K20" s="4">
        <v>5.5</v>
      </c>
      <c r="L20" s="6" t="s">
        <v>137</v>
      </c>
      <c r="M20" s="6" t="s">
        <v>137</v>
      </c>
      <c r="N20" s="6" t="s">
        <v>137</v>
      </c>
      <c r="O20" s="6" t="s">
        <v>137</v>
      </c>
      <c r="P20" s="6" t="s">
        <v>137</v>
      </c>
      <c r="Q20" s="6" t="s">
        <v>137</v>
      </c>
      <c r="R20" s="6" t="s">
        <v>137</v>
      </c>
      <c r="S20" s="6" t="s">
        <v>137</v>
      </c>
      <c r="T20" s="6" t="s">
        <v>137</v>
      </c>
      <c r="U20" s="6" t="s">
        <v>137</v>
      </c>
      <c r="V20" s="6" t="s">
        <v>137</v>
      </c>
      <c r="W20" s="6" t="s">
        <v>137</v>
      </c>
      <c r="X20" s="6">
        <v>7</v>
      </c>
      <c r="Y20" s="6" t="s">
        <v>137</v>
      </c>
    </row>
    <row r="21" spans="1:25" ht="33.75">
      <c r="A21" s="26">
        <f t="shared" si="3"/>
        <v>53</v>
      </c>
      <c r="B21" s="26">
        <f t="shared" si="4"/>
        <v>2.7075471698113209</v>
      </c>
      <c r="C21" s="1" t="s">
        <v>2</v>
      </c>
      <c r="D21" s="25" t="s">
        <v>61</v>
      </c>
      <c r="E21" s="2" t="s">
        <v>111</v>
      </c>
      <c r="F21" s="4">
        <v>2</v>
      </c>
      <c r="G21" s="5">
        <f t="shared" si="0"/>
        <v>15.5</v>
      </c>
      <c r="H21" s="5">
        <f t="shared" si="1"/>
        <v>0.58490566037735847</v>
      </c>
      <c r="I21" s="5">
        <f t="shared" si="5"/>
        <v>21.602787456445991</v>
      </c>
      <c r="J21" s="5">
        <f t="shared" si="2"/>
        <v>99.999999999999986</v>
      </c>
      <c r="K21" s="4">
        <v>5.5</v>
      </c>
      <c r="L21" s="4" t="s">
        <v>137</v>
      </c>
      <c r="M21" s="4" t="s">
        <v>137</v>
      </c>
      <c r="N21" s="4" t="s">
        <v>137</v>
      </c>
      <c r="O21" s="4">
        <v>3</v>
      </c>
      <c r="P21" s="4" t="s">
        <v>137</v>
      </c>
      <c r="Q21" s="4" t="s">
        <v>137</v>
      </c>
      <c r="R21" s="4" t="s">
        <v>137</v>
      </c>
      <c r="S21" s="4" t="s">
        <v>137</v>
      </c>
      <c r="T21" s="4" t="s">
        <v>137</v>
      </c>
      <c r="U21" s="4" t="s">
        <v>137</v>
      </c>
      <c r="V21" s="4" t="s">
        <v>137</v>
      </c>
      <c r="W21" s="4" t="s">
        <v>137</v>
      </c>
      <c r="X21" s="4">
        <v>7</v>
      </c>
      <c r="Y21" s="4" t="s">
        <v>137</v>
      </c>
    </row>
    <row r="22" spans="1:25" ht="33.75">
      <c r="A22" s="26">
        <f t="shared" si="3"/>
        <v>97.75</v>
      </c>
      <c r="B22" s="26">
        <f t="shared" si="4"/>
        <v>3.2090792838874682</v>
      </c>
      <c r="C22" s="10" t="s">
        <v>52</v>
      </c>
      <c r="D22" s="25" t="s">
        <v>60</v>
      </c>
      <c r="E22" s="2" t="s">
        <v>112</v>
      </c>
      <c r="F22" s="4">
        <v>4</v>
      </c>
      <c r="G22" s="5">
        <f t="shared" si="0"/>
        <v>20.4375</v>
      </c>
      <c r="H22" s="5">
        <f t="shared" si="1"/>
        <v>0.83631713554987208</v>
      </c>
      <c r="I22" s="5">
        <f t="shared" si="5"/>
        <v>26.060968320382543</v>
      </c>
      <c r="J22" s="5">
        <f t="shared" si="2"/>
        <v>26.060968320382543</v>
      </c>
      <c r="K22" s="4" t="s">
        <v>137</v>
      </c>
      <c r="L22" s="4" t="s">
        <v>137</v>
      </c>
      <c r="M22" s="4" t="s">
        <v>137</v>
      </c>
      <c r="N22" s="4">
        <v>5</v>
      </c>
      <c r="O22" s="4">
        <v>7.4375</v>
      </c>
      <c r="P22" s="4" t="s">
        <v>137</v>
      </c>
      <c r="Q22" s="4" t="s">
        <v>137</v>
      </c>
      <c r="R22" s="4" t="s">
        <v>137</v>
      </c>
      <c r="S22" s="4" t="s">
        <v>137</v>
      </c>
      <c r="T22" s="4" t="s">
        <v>137</v>
      </c>
      <c r="U22" s="4" t="s">
        <v>137</v>
      </c>
      <c r="V22" s="4">
        <v>8</v>
      </c>
      <c r="W22" s="4" t="s">
        <v>137</v>
      </c>
      <c r="X22" s="4" t="s">
        <v>137</v>
      </c>
      <c r="Y22" s="4" t="s">
        <v>137</v>
      </c>
    </row>
    <row r="23" spans="1:25" ht="33.75">
      <c r="A23" s="26">
        <f t="shared" si="3"/>
        <v>97.75</v>
      </c>
      <c r="B23" s="26">
        <f t="shared" si="4"/>
        <v>3.2090792838874682</v>
      </c>
      <c r="C23" s="10" t="s">
        <v>52</v>
      </c>
      <c r="D23" s="25" t="s">
        <v>61</v>
      </c>
      <c r="E23" s="2" t="s">
        <v>90</v>
      </c>
      <c r="F23" s="4">
        <v>3</v>
      </c>
      <c r="G23" s="5">
        <f t="shared" si="0"/>
        <v>26.4375</v>
      </c>
      <c r="H23" s="5">
        <f t="shared" si="1"/>
        <v>0.81138107416879801</v>
      </c>
      <c r="I23" s="5">
        <f t="shared" si="5"/>
        <v>25.283921099820684</v>
      </c>
      <c r="J23" s="5">
        <f t="shared" si="2"/>
        <v>51.344889420203231</v>
      </c>
      <c r="K23" s="4" t="s">
        <v>137</v>
      </c>
      <c r="L23" s="4" t="s">
        <v>137</v>
      </c>
      <c r="M23" s="4" t="s">
        <v>137</v>
      </c>
      <c r="N23" s="4">
        <v>5</v>
      </c>
      <c r="O23" s="4">
        <v>7.4375</v>
      </c>
      <c r="P23" s="4" t="s">
        <v>137</v>
      </c>
      <c r="Q23" s="4" t="s">
        <v>137</v>
      </c>
      <c r="R23" s="4" t="s">
        <v>137</v>
      </c>
      <c r="S23" s="4" t="s">
        <v>137</v>
      </c>
      <c r="T23" s="4" t="s">
        <v>137</v>
      </c>
      <c r="U23" s="4" t="s">
        <v>137</v>
      </c>
      <c r="V23" s="4">
        <v>8</v>
      </c>
      <c r="W23" s="4">
        <v>6</v>
      </c>
      <c r="X23" s="4" t="s">
        <v>137</v>
      </c>
      <c r="Y23" s="4" t="s">
        <v>137</v>
      </c>
    </row>
    <row r="24" spans="1:25" ht="33.75">
      <c r="A24" s="26">
        <f t="shared" si="3"/>
        <v>97.75</v>
      </c>
      <c r="B24" s="26">
        <f t="shared" si="4"/>
        <v>3.2090792838874682</v>
      </c>
      <c r="C24" s="10" t="s">
        <v>52</v>
      </c>
      <c r="D24" s="25" t="s">
        <v>61</v>
      </c>
      <c r="E24" s="2" t="s">
        <v>114</v>
      </c>
      <c r="F24" s="4">
        <v>3</v>
      </c>
      <c r="G24" s="5">
        <f t="shared" si="0"/>
        <v>25.4375</v>
      </c>
      <c r="H24" s="5">
        <f t="shared" si="1"/>
        <v>0.78069053708439906</v>
      </c>
      <c r="I24" s="5">
        <f t="shared" si="5"/>
        <v>24.327555289898388</v>
      </c>
      <c r="J24" s="5">
        <f t="shared" si="2"/>
        <v>75.672444710101615</v>
      </c>
      <c r="K24" s="4" t="s">
        <v>137</v>
      </c>
      <c r="L24" s="4" t="s">
        <v>137</v>
      </c>
      <c r="M24" s="4">
        <v>10</v>
      </c>
      <c r="N24" s="4" t="s">
        <v>137</v>
      </c>
      <c r="O24" s="4">
        <v>7.4375</v>
      </c>
      <c r="P24" s="4" t="s">
        <v>137</v>
      </c>
      <c r="Q24" s="4" t="s">
        <v>137</v>
      </c>
      <c r="R24" s="4" t="s">
        <v>137</v>
      </c>
      <c r="S24" s="4" t="s">
        <v>137</v>
      </c>
      <c r="T24" s="4" t="s">
        <v>137</v>
      </c>
      <c r="U24" s="4" t="s">
        <v>137</v>
      </c>
      <c r="V24" s="4">
        <v>8</v>
      </c>
      <c r="W24" s="4" t="s">
        <v>137</v>
      </c>
      <c r="X24" s="4" t="s">
        <v>137</v>
      </c>
      <c r="Y24" s="4" t="s">
        <v>137</v>
      </c>
    </row>
    <row r="25" spans="1:25" ht="33.75">
      <c r="A25" s="26">
        <f t="shared" si="3"/>
        <v>97.75</v>
      </c>
      <c r="B25" s="26">
        <f t="shared" si="4"/>
        <v>3.2090792838874682</v>
      </c>
      <c r="C25" s="10" t="s">
        <v>52</v>
      </c>
      <c r="D25" s="25" t="s">
        <v>60</v>
      </c>
      <c r="E25" s="2" t="s">
        <v>113</v>
      </c>
      <c r="F25" s="4">
        <v>3</v>
      </c>
      <c r="G25" s="5">
        <f t="shared" si="0"/>
        <v>25.4375</v>
      </c>
      <c r="H25" s="5">
        <f t="shared" si="1"/>
        <v>0.78069053708439906</v>
      </c>
      <c r="I25" s="5">
        <f t="shared" si="5"/>
        <v>24.327555289898388</v>
      </c>
      <c r="J25" s="5">
        <f t="shared" si="2"/>
        <v>100</v>
      </c>
      <c r="K25" s="4" t="s">
        <v>137</v>
      </c>
      <c r="L25" s="4" t="s">
        <v>137</v>
      </c>
      <c r="M25" s="4" t="s">
        <v>137</v>
      </c>
      <c r="N25" s="4" t="s">
        <v>137</v>
      </c>
      <c r="O25" s="4">
        <v>7.4375</v>
      </c>
      <c r="P25" s="4" t="s">
        <v>137</v>
      </c>
      <c r="Q25" s="4" t="s">
        <v>137</v>
      </c>
      <c r="R25" s="4">
        <v>10</v>
      </c>
      <c r="S25" s="4" t="s">
        <v>137</v>
      </c>
      <c r="T25" s="4" t="s">
        <v>137</v>
      </c>
      <c r="U25" s="4" t="s">
        <v>137</v>
      </c>
      <c r="V25" s="4">
        <v>8</v>
      </c>
      <c r="W25" s="4" t="s">
        <v>137</v>
      </c>
      <c r="X25" s="4" t="s">
        <v>137</v>
      </c>
      <c r="Y25" s="4" t="s">
        <v>137</v>
      </c>
    </row>
    <row r="26" spans="1:25">
      <c r="A26" s="26">
        <f t="shared" si="3"/>
        <v>249.5</v>
      </c>
      <c r="B26" s="26">
        <f t="shared" si="4"/>
        <v>2.5931863727454911</v>
      </c>
      <c r="C26" s="11" t="s">
        <v>0</v>
      </c>
      <c r="D26" s="25" t="s">
        <v>61</v>
      </c>
      <c r="E26" s="2" t="s">
        <v>94</v>
      </c>
      <c r="F26" s="4">
        <v>3</v>
      </c>
      <c r="G26" s="5">
        <f t="shared" si="0"/>
        <v>33.5</v>
      </c>
      <c r="H26" s="5">
        <f t="shared" si="1"/>
        <v>0.40280561122244485</v>
      </c>
      <c r="I26" s="5">
        <f t="shared" si="5"/>
        <v>15.533230293663058</v>
      </c>
      <c r="J26" s="5">
        <f t="shared" si="2"/>
        <v>15.533230293663058</v>
      </c>
      <c r="K26" s="4">
        <v>7</v>
      </c>
      <c r="L26" s="4" t="s">
        <v>137</v>
      </c>
      <c r="M26" s="4" t="s">
        <v>137</v>
      </c>
      <c r="N26" s="4" t="s">
        <v>137</v>
      </c>
      <c r="O26" s="4">
        <v>6.5</v>
      </c>
      <c r="P26" s="4" t="s">
        <v>137</v>
      </c>
      <c r="Q26" s="4" t="s">
        <v>137</v>
      </c>
      <c r="R26" s="4" t="s">
        <v>137</v>
      </c>
      <c r="S26" s="4" t="s">
        <v>137</v>
      </c>
      <c r="T26" s="4" t="s">
        <v>137</v>
      </c>
      <c r="U26" s="4" t="s">
        <v>137</v>
      </c>
      <c r="V26" s="4">
        <v>9</v>
      </c>
      <c r="W26" s="4" t="s">
        <v>137</v>
      </c>
      <c r="X26" s="4">
        <v>6</v>
      </c>
      <c r="Y26" s="4">
        <v>5</v>
      </c>
    </row>
    <row r="27" spans="1:25" ht="22.5">
      <c r="A27" s="26">
        <f t="shared" si="3"/>
        <v>249.5</v>
      </c>
      <c r="B27" s="26">
        <f t="shared" si="4"/>
        <v>2.5931863727454911</v>
      </c>
      <c r="C27" s="11" t="s">
        <v>0</v>
      </c>
      <c r="D27" s="25" t="s">
        <v>60</v>
      </c>
      <c r="E27" s="2" t="s">
        <v>75</v>
      </c>
      <c r="F27" s="4">
        <v>3</v>
      </c>
      <c r="G27" s="5">
        <f t="shared" si="0"/>
        <v>33.5</v>
      </c>
      <c r="H27" s="5">
        <f t="shared" si="1"/>
        <v>0.40280561122244485</v>
      </c>
      <c r="I27" s="5">
        <f t="shared" si="5"/>
        <v>15.533230293663058</v>
      </c>
      <c r="J27" s="5">
        <f t="shared" si="2"/>
        <v>31.066460587326116</v>
      </c>
      <c r="K27" s="4">
        <v>7</v>
      </c>
      <c r="L27" s="4" t="s">
        <v>137</v>
      </c>
      <c r="M27" s="4" t="s">
        <v>137</v>
      </c>
      <c r="N27" s="4" t="s">
        <v>137</v>
      </c>
      <c r="O27" s="4">
        <v>6.5</v>
      </c>
      <c r="P27" s="4">
        <v>5</v>
      </c>
      <c r="Q27" s="4" t="s">
        <v>137</v>
      </c>
      <c r="R27" s="4" t="s">
        <v>137</v>
      </c>
      <c r="S27" s="4" t="s">
        <v>137</v>
      </c>
      <c r="T27" s="4" t="s">
        <v>137</v>
      </c>
      <c r="U27" s="4" t="s">
        <v>137</v>
      </c>
      <c r="V27" s="4">
        <v>9</v>
      </c>
      <c r="W27" s="4" t="s">
        <v>137</v>
      </c>
      <c r="X27" s="4">
        <v>6</v>
      </c>
      <c r="Y27" s="4" t="s">
        <v>137</v>
      </c>
    </row>
    <row r="28" spans="1:25" ht="22.5">
      <c r="A28" s="26">
        <f t="shared" si="3"/>
        <v>249.5</v>
      </c>
      <c r="B28" s="26">
        <f t="shared" si="4"/>
        <v>2.5931863727454911</v>
      </c>
      <c r="C28" s="11" t="s">
        <v>0</v>
      </c>
      <c r="D28" s="25" t="s">
        <v>61</v>
      </c>
      <c r="E28" s="2" t="s">
        <v>73</v>
      </c>
      <c r="F28" s="4">
        <v>4</v>
      </c>
      <c r="G28" s="5">
        <f t="shared" si="0"/>
        <v>19.5</v>
      </c>
      <c r="H28" s="5">
        <f t="shared" si="1"/>
        <v>0.31262525050100198</v>
      </c>
      <c r="I28" s="5">
        <f t="shared" si="5"/>
        <v>12.055641421947447</v>
      </c>
      <c r="J28" s="5">
        <f t="shared" si="2"/>
        <v>43.122102009273561</v>
      </c>
      <c r="K28" s="4">
        <v>7</v>
      </c>
      <c r="L28" s="4" t="s">
        <v>137</v>
      </c>
      <c r="M28" s="4" t="s">
        <v>137</v>
      </c>
      <c r="N28" s="4" t="s">
        <v>137</v>
      </c>
      <c r="O28" s="4">
        <v>6.5</v>
      </c>
      <c r="P28" s="4" t="s">
        <v>137</v>
      </c>
      <c r="Q28" s="4" t="s">
        <v>137</v>
      </c>
      <c r="R28" s="4" t="s">
        <v>137</v>
      </c>
      <c r="S28" s="4" t="s">
        <v>137</v>
      </c>
      <c r="T28" s="4" t="s">
        <v>137</v>
      </c>
      <c r="U28" s="4" t="s">
        <v>137</v>
      </c>
      <c r="V28" s="4" t="s">
        <v>137</v>
      </c>
      <c r="W28" s="4" t="s">
        <v>137</v>
      </c>
      <c r="X28" s="4">
        <v>6</v>
      </c>
      <c r="Y28" s="4" t="s">
        <v>137</v>
      </c>
    </row>
    <row r="29" spans="1:25" ht="22.5">
      <c r="A29" s="26">
        <f t="shared" si="3"/>
        <v>249.5</v>
      </c>
      <c r="B29" s="26">
        <f t="shared" si="4"/>
        <v>2.5931863727454911</v>
      </c>
      <c r="C29" s="11" t="s">
        <v>0</v>
      </c>
      <c r="D29" s="25" t="s">
        <v>61</v>
      </c>
      <c r="E29" s="2" t="s">
        <v>27</v>
      </c>
      <c r="F29" s="4">
        <v>2</v>
      </c>
      <c r="G29" s="5">
        <f t="shared" si="0"/>
        <v>38.5</v>
      </c>
      <c r="H29" s="5">
        <f t="shared" si="1"/>
        <v>0.30861723446893785</v>
      </c>
      <c r="I29" s="5">
        <f t="shared" si="5"/>
        <v>11.901081916537866</v>
      </c>
      <c r="J29" s="5">
        <f t="shared" si="2"/>
        <v>55.023183925811423</v>
      </c>
      <c r="K29" s="4">
        <v>7</v>
      </c>
      <c r="L29" s="4" t="s">
        <v>137</v>
      </c>
      <c r="M29" s="4" t="s">
        <v>137</v>
      </c>
      <c r="N29" s="4" t="s">
        <v>137</v>
      </c>
      <c r="O29" s="4">
        <v>6.5</v>
      </c>
      <c r="P29" s="4">
        <v>5</v>
      </c>
      <c r="Q29" s="4" t="s">
        <v>137</v>
      </c>
      <c r="R29" s="4" t="s">
        <v>137</v>
      </c>
      <c r="S29" s="4" t="s">
        <v>137</v>
      </c>
      <c r="T29" s="4" t="s">
        <v>137</v>
      </c>
      <c r="U29" s="4" t="s">
        <v>137</v>
      </c>
      <c r="V29" s="4">
        <v>9</v>
      </c>
      <c r="W29" s="4" t="s">
        <v>137</v>
      </c>
      <c r="X29" s="4">
        <v>6</v>
      </c>
      <c r="Y29" s="4">
        <v>5</v>
      </c>
    </row>
    <row r="30" spans="1:25" ht="33.75">
      <c r="A30" s="26">
        <f t="shared" si="3"/>
        <v>249.5</v>
      </c>
      <c r="B30" s="26">
        <f t="shared" si="4"/>
        <v>2.5931863727454911</v>
      </c>
      <c r="C30" s="11" t="s">
        <v>0</v>
      </c>
      <c r="D30" s="25" t="s">
        <v>60</v>
      </c>
      <c r="E30" s="2" t="s">
        <v>88</v>
      </c>
      <c r="F30" s="4">
        <v>3</v>
      </c>
      <c r="G30" s="5">
        <f t="shared" si="0"/>
        <v>22.5</v>
      </c>
      <c r="H30" s="5">
        <f t="shared" si="1"/>
        <v>0.27054108216432871</v>
      </c>
      <c r="I30" s="5">
        <f t="shared" si="5"/>
        <v>10.432766615146832</v>
      </c>
      <c r="J30" s="5">
        <f t="shared" si="2"/>
        <v>65.455950540958256</v>
      </c>
      <c r="K30" s="4">
        <v>7</v>
      </c>
      <c r="L30" s="4" t="s">
        <v>137</v>
      </c>
      <c r="M30" s="4" t="s">
        <v>137</v>
      </c>
      <c r="N30" s="4" t="s">
        <v>137</v>
      </c>
      <c r="O30" s="4">
        <v>6.5</v>
      </c>
      <c r="P30" s="4" t="s">
        <v>137</v>
      </c>
      <c r="Q30" s="4" t="s">
        <v>137</v>
      </c>
      <c r="R30" s="4" t="s">
        <v>137</v>
      </c>
      <c r="S30" s="4" t="s">
        <v>137</v>
      </c>
      <c r="T30" s="4" t="s">
        <v>137</v>
      </c>
      <c r="U30" s="4" t="s">
        <v>137</v>
      </c>
      <c r="V30" s="4">
        <v>9</v>
      </c>
      <c r="W30" s="4" t="s">
        <v>137</v>
      </c>
      <c r="X30" s="4" t="s">
        <v>137</v>
      </c>
      <c r="Y30" s="4" t="s">
        <v>137</v>
      </c>
    </row>
    <row r="31" spans="1:25" ht="33.75">
      <c r="A31" s="26">
        <f t="shared" si="3"/>
        <v>249.5</v>
      </c>
      <c r="B31" s="26">
        <f t="shared" si="4"/>
        <v>2.5931863727454911</v>
      </c>
      <c r="C31" s="11" t="s">
        <v>0</v>
      </c>
      <c r="D31" s="25" t="s">
        <v>60</v>
      </c>
      <c r="E31" s="2" t="s">
        <v>71</v>
      </c>
      <c r="F31" s="4">
        <v>2</v>
      </c>
      <c r="G31" s="5">
        <f t="shared" si="0"/>
        <v>33.5</v>
      </c>
      <c r="H31" s="5">
        <f t="shared" si="1"/>
        <v>0.26853707414829658</v>
      </c>
      <c r="I31" s="5">
        <f t="shared" si="5"/>
        <v>10.35548686244204</v>
      </c>
      <c r="J31" s="5">
        <f t="shared" si="2"/>
        <v>75.811437403400291</v>
      </c>
      <c r="K31" s="4">
        <v>7</v>
      </c>
      <c r="L31" s="4" t="s">
        <v>137</v>
      </c>
      <c r="M31" s="4" t="s">
        <v>137</v>
      </c>
      <c r="N31" s="4" t="s">
        <v>137</v>
      </c>
      <c r="O31" s="4">
        <v>6.5</v>
      </c>
      <c r="P31" s="4">
        <v>5</v>
      </c>
      <c r="Q31" s="4" t="s">
        <v>137</v>
      </c>
      <c r="R31" s="4" t="s">
        <v>137</v>
      </c>
      <c r="S31" s="4" t="s">
        <v>137</v>
      </c>
      <c r="T31" s="4" t="s">
        <v>137</v>
      </c>
      <c r="U31" s="4" t="s">
        <v>137</v>
      </c>
      <c r="V31" s="4">
        <v>9</v>
      </c>
      <c r="W31" s="4" t="s">
        <v>137</v>
      </c>
      <c r="X31" s="4">
        <v>6</v>
      </c>
      <c r="Y31" s="4" t="s">
        <v>137</v>
      </c>
    </row>
    <row r="32" spans="1:25" ht="22.5">
      <c r="A32" s="26">
        <f t="shared" si="3"/>
        <v>249.5</v>
      </c>
      <c r="B32" s="26">
        <f t="shared" si="4"/>
        <v>2.5931863727454911</v>
      </c>
      <c r="C32" s="11" t="s">
        <v>0</v>
      </c>
      <c r="D32" s="25" t="s">
        <v>61</v>
      </c>
      <c r="E32" s="2" t="s">
        <v>28</v>
      </c>
      <c r="F32" s="4">
        <v>2</v>
      </c>
      <c r="G32" s="5">
        <f t="shared" si="0"/>
        <v>29.5</v>
      </c>
      <c r="H32" s="5">
        <f t="shared" si="1"/>
        <v>0.23647294589178355</v>
      </c>
      <c r="I32" s="5">
        <f t="shared" si="5"/>
        <v>9.1190108191653785</v>
      </c>
      <c r="J32" s="5">
        <f t="shared" si="2"/>
        <v>84.930448222565673</v>
      </c>
      <c r="K32" s="4">
        <v>7</v>
      </c>
      <c r="L32" s="6" t="s">
        <v>137</v>
      </c>
      <c r="M32" s="6" t="s">
        <v>137</v>
      </c>
      <c r="N32" s="6" t="s">
        <v>137</v>
      </c>
      <c r="O32" s="6">
        <v>6.5</v>
      </c>
      <c r="P32" s="6">
        <v>5</v>
      </c>
      <c r="Q32" s="6" t="s">
        <v>137</v>
      </c>
      <c r="R32" s="6" t="s">
        <v>137</v>
      </c>
      <c r="S32" s="6" t="s">
        <v>137</v>
      </c>
      <c r="T32" s="6" t="s">
        <v>137</v>
      </c>
      <c r="U32" s="6" t="s">
        <v>137</v>
      </c>
      <c r="V32" s="6" t="s">
        <v>137</v>
      </c>
      <c r="W32" s="6" t="s">
        <v>137</v>
      </c>
      <c r="X32" s="6">
        <v>6</v>
      </c>
      <c r="Y32" s="6">
        <v>5</v>
      </c>
    </row>
    <row r="33" spans="1:25" ht="22.5">
      <c r="A33" s="26">
        <f t="shared" si="3"/>
        <v>249.5</v>
      </c>
      <c r="B33" s="26">
        <f t="shared" si="4"/>
        <v>2.5931863727454911</v>
      </c>
      <c r="C33" s="11" t="s">
        <v>0</v>
      </c>
      <c r="D33" s="25" t="s">
        <v>61</v>
      </c>
      <c r="E33" s="2" t="s">
        <v>72</v>
      </c>
      <c r="F33" s="4">
        <v>3</v>
      </c>
      <c r="G33" s="5">
        <f t="shared" si="0"/>
        <v>19.5</v>
      </c>
      <c r="H33" s="5">
        <f t="shared" si="1"/>
        <v>0.23446893787575149</v>
      </c>
      <c r="I33" s="5">
        <f t="shared" si="5"/>
        <v>9.041731066460585</v>
      </c>
      <c r="J33" s="5">
        <f t="shared" si="2"/>
        <v>93.972179289026258</v>
      </c>
      <c r="K33" s="4">
        <v>7</v>
      </c>
      <c r="L33" s="4" t="s">
        <v>137</v>
      </c>
      <c r="M33" s="4" t="s">
        <v>137</v>
      </c>
      <c r="N33" s="4" t="s">
        <v>137</v>
      </c>
      <c r="O33" s="4">
        <v>6.5</v>
      </c>
      <c r="P33" s="4" t="s">
        <v>137</v>
      </c>
      <c r="Q33" s="4" t="s">
        <v>137</v>
      </c>
      <c r="R33" s="4" t="s">
        <v>137</v>
      </c>
      <c r="S33" s="4" t="s">
        <v>137</v>
      </c>
      <c r="T33" s="4" t="s">
        <v>137</v>
      </c>
      <c r="U33" s="4" t="s">
        <v>137</v>
      </c>
      <c r="V33" s="4" t="s">
        <v>137</v>
      </c>
      <c r="W33" s="4" t="s">
        <v>137</v>
      </c>
      <c r="X33" s="4">
        <v>6</v>
      </c>
      <c r="Y33" s="4" t="s">
        <v>137</v>
      </c>
    </row>
    <row r="34" spans="1:25" ht="22.5">
      <c r="A34" s="26">
        <f t="shared" si="3"/>
        <v>249.5</v>
      </c>
      <c r="B34" s="26">
        <f t="shared" si="4"/>
        <v>2.5931863727454911</v>
      </c>
      <c r="C34" s="11" t="s">
        <v>0</v>
      </c>
      <c r="D34" s="25" t="s">
        <v>61</v>
      </c>
      <c r="E34" s="2" t="s">
        <v>24</v>
      </c>
      <c r="F34" s="4">
        <v>2</v>
      </c>
      <c r="G34" s="5">
        <f t="shared" si="0"/>
        <v>19.5</v>
      </c>
      <c r="H34" s="5">
        <f t="shared" si="1"/>
        <v>0.15631262525050099</v>
      </c>
      <c r="I34" s="5">
        <f t="shared" si="5"/>
        <v>6.0278207109737236</v>
      </c>
      <c r="J34" s="5">
        <f t="shared" si="2"/>
        <v>99.999999999999986</v>
      </c>
      <c r="K34" s="4">
        <v>7</v>
      </c>
      <c r="L34" s="4" t="s">
        <v>137</v>
      </c>
      <c r="M34" s="4" t="s">
        <v>137</v>
      </c>
      <c r="N34" s="4" t="s">
        <v>137</v>
      </c>
      <c r="O34" s="4">
        <v>6.5</v>
      </c>
      <c r="P34" s="4" t="s">
        <v>137</v>
      </c>
      <c r="Q34" s="4" t="s">
        <v>137</v>
      </c>
      <c r="R34" s="4" t="s">
        <v>137</v>
      </c>
      <c r="S34" s="4" t="s">
        <v>137</v>
      </c>
      <c r="T34" s="4" t="s">
        <v>137</v>
      </c>
      <c r="U34" s="4" t="s">
        <v>137</v>
      </c>
      <c r="V34" s="4" t="s">
        <v>137</v>
      </c>
      <c r="W34" s="4" t="s">
        <v>137</v>
      </c>
      <c r="X34" s="4">
        <v>6</v>
      </c>
      <c r="Y34" s="4" t="s">
        <v>137</v>
      </c>
    </row>
    <row r="35" spans="1:25" ht="22.5">
      <c r="A35" s="26">
        <f t="shared" si="3"/>
        <v>148.25</v>
      </c>
      <c r="B35" s="26">
        <f t="shared" si="4"/>
        <v>2.9527824620573355</v>
      </c>
      <c r="C35" s="7" t="s">
        <v>8</v>
      </c>
      <c r="D35" s="25" t="s">
        <v>60</v>
      </c>
      <c r="E35" s="2" t="s">
        <v>18</v>
      </c>
      <c r="F35" s="4">
        <v>4</v>
      </c>
      <c r="G35" s="5">
        <f t="shared" ref="G35:G66" si="6">SUM(K35:Y35)</f>
        <v>34.25</v>
      </c>
      <c r="H35" s="5">
        <f t="shared" ref="H35:H66" si="7">+(G35/A35)*F35</f>
        <v>0.92411467116357504</v>
      </c>
      <c r="I35" s="5">
        <f t="shared" si="5"/>
        <v>31.29640205596802</v>
      </c>
      <c r="J35" s="5">
        <f t="shared" ref="J35:J66" si="8">+IF(C35=C34,I35+J34,I35)</f>
        <v>31.29640205596802</v>
      </c>
      <c r="K35" s="4">
        <v>5.25</v>
      </c>
      <c r="L35" s="4" t="s">
        <v>137</v>
      </c>
      <c r="M35" s="4">
        <v>9</v>
      </c>
      <c r="N35" s="4" t="s">
        <v>137</v>
      </c>
      <c r="O35" s="4" t="s">
        <v>137</v>
      </c>
      <c r="P35" s="4">
        <v>5</v>
      </c>
      <c r="Q35" s="4" t="s">
        <v>137</v>
      </c>
      <c r="R35" s="4" t="s">
        <v>137</v>
      </c>
      <c r="S35" s="4" t="s">
        <v>137</v>
      </c>
      <c r="T35" s="4" t="s">
        <v>137</v>
      </c>
      <c r="U35" s="4" t="s">
        <v>137</v>
      </c>
      <c r="V35" s="4">
        <v>6</v>
      </c>
      <c r="W35" s="4" t="s">
        <v>137</v>
      </c>
      <c r="X35" s="4">
        <v>4</v>
      </c>
      <c r="Y35" s="4">
        <v>5</v>
      </c>
    </row>
    <row r="36" spans="1:25" ht="33.75">
      <c r="A36" s="26">
        <f t="shared" si="3"/>
        <v>148.25</v>
      </c>
      <c r="B36" s="26">
        <f t="shared" si="4"/>
        <v>2.9527824620573355</v>
      </c>
      <c r="C36" s="7" t="s">
        <v>8</v>
      </c>
      <c r="D36" s="25" t="s">
        <v>60</v>
      </c>
      <c r="E36" s="2" t="s">
        <v>87</v>
      </c>
      <c r="F36" s="4">
        <v>3</v>
      </c>
      <c r="G36" s="5">
        <f t="shared" si="6"/>
        <v>34.25</v>
      </c>
      <c r="H36" s="5">
        <f t="shared" si="7"/>
        <v>0.69308600337268134</v>
      </c>
      <c r="I36" s="5">
        <f t="shared" si="5"/>
        <v>23.472301541976016</v>
      </c>
      <c r="J36" s="5">
        <f t="shared" si="8"/>
        <v>54.76870359794404</v>
      </c>
      <c r="K36" s="4">
        <v>5.25</v>
      </c>
      <c r="L36" s="4" t="s">
        <v>137</v>
      </c>
      <c r="M36" s="4">
        <v>9</v>
      </c>
      <c r="N36" s="4" t="s">
        <v>137</v>
      </c>
      <c r="O36" s="4" t="s">
        <v>137</v>
      </c>
      <c r="P36" s="4">
        <v>5</v>
      </c>
      <c r="Q36" s="4" t="s">
        <v>137</v>
      </c>
      <c r="R36" s="4" t="s">
        <v>137</v>
      </c>
      <c r="S36" s="4" t="s">
        <v>137</v>
      </c>
      <c r="T36" s="4" t="s">
        <v>137</v>
      </c>
      <c r="U36" s="4" t="s">
        <v>137</v>
      </c>
      <c r="V36" s="4">
        <v>6</v>
      </c>
      <c r="W36" s="4" t="s">
        <v>137</v>
      </c>
      <c r="X36" s="4">
        <v>4</v>
      </c>
      <c r="Y36" s="4">
        <v>5</v>
      </c>
    </row>
    <row r="37" spans="1:25" ht="22.5">
      <c r="A37" s="26">
        <f t="shared" si="3"/>
        <v>148.25</v>
      </c>
      <c r="B37" s="26">
        <f t="shared" si="4"/>
        <v>2.9527824620573355</v>
      </c>
      <c r="C37" s="7" t="s">
        <v>8</v>
      </c>
      <c r="D37" s="25" t="s">
        <v>61</v>
      </c>
      <c r="E37" s="2" t="s">
        <v>17</v>
      </c>
      <c r="F37" s="4">
        <v>4</v>
      </c>
      <c r="G37" s="5">
        <f t="shared" si="6"/>
        <v>19.25</v>
      </c>
      <c r="H37" s="5">
        <f t="shared" si="7"/>
        <v>0.51939291736930859</v>
      </c>
      <c r="I37" s="5">
        <f t="shared" si="5"/>
        <v>17.589948600799545</v>
      </c>
      <c r="J37" s="5">
        <f t="shared" si="8"/>
        <v>72.358652198743584</v>
      </c>
      <c r="K37" s="4">
        <v>5.25</v>
      </c>
      <c r="L37" s="4" t="s">
        <v>137</v>
      </c>
      <c r="M37" s="4">
        <v>9</v>
      </c>
      <c r="N37" s="4" t="s">
        <v>137</v>
      </c>
      <c r="O37" s="4" t="s">
        <v>137</v>
      </c>
      <c r="P37" s="4" t="s">
        <v>137</v>
      </c>
      <c r="Q37" s="4" t="s">
        <v>137</v>
      </c>
      <c r="R37" s="4" t="s">
        <v>137</v>
      </c>
      <c r="S37" s="4" t="s">
        <v>137</v>
      </c>
      <c r="T37" s="4" t="s">
        <v>137</v>
      </c>
      <c r="U37" s="4" t="s">
        <v>137</v>
      </c>
      <c r="V37" s="4" t="s">
        <v>137</v>
      </c>
      <c r="W37" s="4" t="s">
        <v>137</v>
      </c>
      <c r="X37" s="4" t="s">
        <v>137</v>
      </c>
      <c r="Y37" s="4">
        <v>5</v>
      </c>
    </row>
    <row r="38" spans="1:25" ht="22.5">
      <c r="A38" s="26">
        <f t="shared" si="3"/>
        <v>148.25</v>
      </c>
      <c r="B38" s="26">
        <f t="shared" si="4"/>
        <v>2.9527824620573355</v>
      </c>
      <c r="C38" s="7" t="s">
        <v>8</v>
      </c>
      <c r="D38" s="25" t="s">
        <v>61</v>
      </c>
      <c r="E38" s="2" t="s">
        <v>115</v>
      </c>
      <c r="F38" s="4">
        <v>2</v>
      </c>
      <c r="G38" s="5">
        <f t="shared" si="6"/>
        <v>30.25</v>
      </c>
      <c r="H38" s="5">
        <f t="shared" si="7"/>
        <v>0.40809443507588533</v>
      </c>
      <c r="I38" s="5">
        <f t="shared" si="5"/>
        <v>13.820673900628213</v>
      </c>
      <c r="J38" s="5">
        <f t="shared" si="8"/>
        <v>86.179326099371792</v>
      </c>
      <c r="K38" s="4">
        <v>5.25</v>
      </c>
      <c r="L38" s="4" t="s">
        <v>137</v>
      </c>
      <c r="M38" s="4" t="s">
        <v>137</v>
      </c>
      <c r="N38" s="4" t="s">
        <v>137</v>
      </c>
      <c r="O38" s="4" t="s">
        <v>137</v>
      </c>
      <c r="P38" s="4">
        <v>5</v>
      </c>
      <c r="Q38" s="4" t="s">
        <v>137</v>
      </c>
      <c r="R38" s="4" t="s">
        <v>137</v>
      </c>
      <c r="S38" s="4" t="s">
        <v>137</v>
      </c>
      <c r="T38" s="4" t="s">
        <v>137</v>
      </c>
      <c r="U38" s="4">
        <v>5</v>
      </c>
      <c r="V38" s="4">
        <v>6</v>
      </c>
      <c r="W38" s="4" t="s">
        <v>137</v>
      </c>
      <c r="X38" s="4">
        <v>4</v>
      </c>
      <c r="Y38" s="4">
        <v>5</v>
      </c>
    </row>
    <row r="39" spans="1:25" ht="22.5">
      <c r="A39" s="26">
        <f t="shared" si="3"/>
        <v>148.25</v>
      </c>
      <c r="B39" s="26">
        <f t="shared" si="4"/>
        <v>2.9527824620573355</v>
      </c>
      <c r="C39" s="7" t="s">
        <v>8</v>
      </c>
      <c r="D39" s="25" t="s">
        <v>61</v>
      </c>
      <c r="E39" s="2" t="s">
        <v>91</v>
      </c>
      <c r="F39" s="4">
        <v>2</v>
      </c>
      <c r="G39" s="5">
        <f t="shared" si="6"/>
        <v>30.25</v>
      </c>
      <c r="H39" s="5">
        <f t="shared" si="7"/>
        <v>0.40809443507588533</v>
      </c>
      <c r="I39" s="5">
        <f t="shared" si="5"/>
        <v>13.820673900628213</v>
      </c>
      <c r="J39" s="5">
        <f t="shared" si="8"/>
        <v>100</v>
      </c>
      <c r="K39" s="4">
        <v>5.25</v>
      </c>
      <c r="L39" s="4" t="s">
        <v>137</v>
      </c>
      <c r="M39" s="4">
        <v>9</v>
      </c>
      <c r="N39" s="4" t="s">
        <v>137</v>
      </c>
      <c r="O39" s="4" t="s">
        <v>137</v>
      </c>
      <c r="P39" s="4">
        <v>5</v>
      </c>
      <c r="Q39" s="4" t="s">
        <v>137</v>
      </c>
      <c r="R39" s="4" t="s">
        <v>137</v>
      </c>
      <c r="S39" s="4" t="s">
        <v>137</v>
      </c>
      <c r="T39" s="4" t="s">
        <v>137</v>
      </c>
      <c r="U39" s="4" t="s">
        <v>137</v>
      </c>
      <c r="V39" s="4">
        <v>6</v>
      </c>
      <c r="W39" s="4" t="s">
        <v>137</v>
      </c>
      <c r="X39" s="4" t="s">
        <v>137</v>
      </c>
      <c r="Y39" s="4">
        <v>5</v>
      </c>
    </row>
    <row r="40" spans="1:25">
      <c r="A40" s="26">
        <f t="shared" si="3"/>
        <v>62</v>
      </c>
      <c r="B40" s="26">
        <f t="shared" si="4"/>
        <v>3.75</v>
      </c>
      <c r="C40" s="12" t="s">
        <v>10</v>
      </c>
      <c r="D40" s="25" t="s">
        <v>60</v>
      </c>
      <c r="E40" s="2" t="s">
        <v>120</v>
      </c>
      <c r="F40" s="4">
        <v>4</v>
      </c>
      <c r="G40" s="5">
        <f t="shared" si="6"/>
        <v>15.5</v>
      </c>
      <c r="H40" s="5">
        <f t="shared" si="7"/>
        <v>1</v>
      </c>
      <c r="I40" s="5">
        <f t="shared" si="5"/>
        <v>26.666666666666668</v>
      </c>
      <c r="J40" s="5">
        <f t="shared" si="8"/>
        <v>26.666666666666668</v>
      </c>
      <c r="K40" s="4">
        <v>4.5</v>
      </c>
      <c r="L40" s="4" t="s">
        <v>137</v>
      </c>
      <c r="M40" s="4" t="s">
        <v>137</v>
      </c>
      <c r="N40" s="4" t="s">
        <v>137</v>
      </c>
      <c r="O40" s="4" t="s">
        <v>137</v>
      </c>
      <c r="P40" s="4" t="s">
        <v>137</v>
      </c>
      <c r="Q40" s="4" t="s">
        <v>137</v>
      </c>
      <c r="R40" s="4" t="s">
        <v>137</v>
      </c>
      <c r="S40" s="4" t="s">
        <v>137</v>
      </c>
      <c r="T40" s="4" t="s">
        <v>137</v>
      </c>
      <c r="U40" s="4" t="s">
        <v>137</v>
      </c>
      <c r="V40" s="4">
        <v>6</v>
      </c>
      <c r="W40" s="4" t="s">
        <v>137</v>
      </c>
      <c r="X40" s="4" t="s">
        <v>137</v>
      </c>
      <c r="Y40" s="4">
        <v>5</v>
      </c>
    </row>
    <row r="41" spans="1:25">
      <c r="A41" s="26">
        <f t="shared" si="3"/>
        <v>62</v>
      </c>
      <c r="B41" s="26">
        <f t="shared" si="4"/>
        <v>3.75</v>
      </c>
      <c r="C41" s="12" t="s">
        <v>10</v>
      </c>
      <c r="D41" s="25" t="s">
        <v>60</v>
      </c>
      <c r="E41" s="2" t="s">
        <v>121</v>
      </c>
      <c r="F41" s="4">
        <v>4</v>
      </c>
      <c r="G41" s="5">
        <f t="shared" si="6"/>
        <v>15.5</v>
      </c>
      <c r="H41" s="5">
        <f t="shared" si="7"/>
        <v>1</v>
      </c>
      <c r="I41" s="5">
        <f t="shared" si="5"/>
        <v>26.666666666666668</v>
      </c>
      <c r="J41" s="5">
        <f t="shared" si="8"/>
        <v>53.333333333333336</v>
      </c>
      <c r="K41" s="4">
        <v>4.5</v>
      </c>
      <c r="L41" s="4" t="s">
        <v>137</v>
      </c>
      <c r="M41" s="4" t="s">
        <v>137</v>
      </c>
      <c r="N41" s="4" t="s">
        <v>137</v>
      </c>
      <c r="O41" s="4" t="s">
        <v>137</v>
      </c>
      <c r="P41" s="4" t="s">
        <v>137</v>
      </c>
      <c r="Q41" s="4" t="s">
        <v>137</v>
      </c>
      <c r="R41" s="4" t="s">
        <v>137</v>
      </c>
      <c r="S41" s="4" t="s">
        <v>137</v>
      </c>
      <c r="T41" s="4" t="s">
        <v>137</v>
      </c>
      <c r="U41" s="4" t="s">
        <v>137</v>
      </c>
      <c r="V41" s="4">
        <v>6</v>
      </c>
      <c r="W41" s="4" t="s">
        <v>137</v>
      </c>
      <c r="X41" s="4" t="s">
        <v>137</v>
      </c>
      <c r="Y41" s="4">
        <v>5</v>
      </c>
    </row>
    <row r="42" spans="1:25">
      <c r="A42" s="26">
        <f t="shared" si="3"/>
        <v>62</v>
      </c>
      <c r="B42" s="26">
        <f t="shared" si="4"/>
        <v>3.75</v>
      </c>
      <c r="C42" s="12" t="s">
        <v>10</v>
      </c>
      <c r="D42" s="25" t="s">
        <v>60</v>
      </c>
      <c r="E42" s="2" t="s">
        <v>123</v>
      </c>
      <c r="F42" s="4">
        <v>4</v>
      </c>
      <c r="G42" s="5">
        <f t="shared" si="6"/>
        <v>15.5</v>
      </c>
      <c r="H42" s="5">
        <f t="shared" si="7"/>
        <v>1</v>
      </c>
      <c r="I42" s="5">
        <f t="shared" si="5"/>
        <v>26.666666666666668</v>
      </c>
      <c r="J42" s="5">
        <f t="shared" si="8"/>
        <v>80</v>
      </c>
      <c r="K42" s="4">
        <v>4.5</v>
      </c>
      <c r="L42" s="4" t="s">
        <v>137</v>
      </c>
      <c r="M42" s="4" t="s">
        <v>137</v>
      </c>
      <c r="N42" s="4" t="s">
        <v>137</v>
      </c>
      <c r="O42" s="4" t="s">
        <v>137</v>
      </c>
      <c r="P42" s="4" t="s">
        <v>137</v>
      </c>
      <c r="Q42" s="4" t="s">
        <v>137</v>
      </c>
      <c r="R42" s="4" t="s">
        <v>137</v>
      </c>
      <c r="S42" s="4" t="s">
        <v>137</v>
      </c>
      <c r="T42" s="4" t="s">
        <v>137</v>
      </c>
      <c r="U42" s="4" t="s">
        <v>137</v>
      </c>
      <c r="V42" s="4">
        <v>6</v>
      </c>
      <c r="W42" s="4" t="s">
        <v>137</v>
      </c>
      <c r="X42" s="4" t="s">
        <v>137</v>
      </c>
      <c r="Y42" s="4">
        <v>5</v>
      </c>
    </row>
    <row r="43" spans="1:25">
      <c r="A43" s="26">
        <f t="shared" si="3"/>
        <v>62</v>
      </c>
      <c r="B43" s="26">
        <f t="shared" si="4"/>
        <v>3.75</v>
      </c>
      <c r="C43" s="12" t="s">
        <v>10</v>
      </c>
      <c r="D43" s="25" t="s">
        <v>61</v>
      </c>
      <c r="E43" s="2" t="s">
        <v>122</v>
      </c>
      <c r="F43" s="4">
        <v>3</v>
      </c>
      <c r="G43" s="5">
        <f t="shared" si="6"/>
        <v>15.5</v>
      </c>
      <c r="H43" s="5">
        <f t="shared" si="7"/>
        <v>0.75</v>
      </c>
      <c r="I43" s="5">
        <f t="shared" si="5"/>
        <v>20</v>
      </c>
      <c r="J43" s="5">
        <f t="shared" si="8"/>
        <v>100</v>
      </c>
      <c r="K43" s="4">
        <v>4.5</v>
      </c>
      <c r="L43" s="4" t="s">
        <v>137</v>
      </c>
      <c r="M43" s="4" t="s">
        <v>137</v>
      </c>
      <c r="N43" s="4" t="s">
        <v>137</v>
      </c>
      <c r="O43" s="4" t="s">
        <v>137</v>
      </c>
      <c r="P43" s="4" t="s">
        <v>137</v>
      </c>
      <c r="Q43" s="4" t="s">
        <v>137</v>
      </c>
      <c r="R43" s="4" t="s">
        <v>137</v>
      </c>
      <c r="S43" s="4" t="s">
        <v>137</v>
      </c>
      <c r="T43" s="4" t="s">
        <v>137</v>
      </c>
      <c r="U43" s="4" t="s">
        <v>137</v>
      </c>
      <c r="V43" s="4">
        <v>6</v>
      </c>
      <c r="W43" s="4" t="s">
        <v>137</v>
      </c>
      <c r="X43" s="4" t="s">
        <v>137</v>
      </c>
      <c r="Y43" s="4">
        <v>5</v>
      </c>
    </row>
    <row r="44" spans="1:25" ht="33.75">
      <c r="A44" s="26">
        <f t="shared" si="3"/>
        <v>174.8125</v>
      </c>
      <c r="B44" s="26">
        <f t="shared" si="4"/>
        <v>3.2860207365033962</v>
      </c>
      <c r="C44" s="13" t="s">
        <v>5</v>
      </c>
      <c r="D44" s="25" t="s">
        <v>60</v>
      </c>
      <c r="E44" s="2" t="s">
        <v>126</v>
      </c>
      <c r="F44" s="4">
        <v>3</v>
      </c>
      <c r="G44" s="5">
        <f t="shared" si="6"/>
        <v>98.8125</v>
      </c>
      <c r="H44" s="5">
        <f t="shared" si="7"/>
        <v>1.6957454415445121</v>
      </c>
      <c r="I44" s="5">
        <f t="shared" si="5"/>
        <v>51.604830812751615</v>
      </c>
      <c r="J44" s="5">
        <f t="shared" si="8"/>
        <v>51.604830812751615</v>
      </c>
      <c r="K44" s="4">
        <v>6</v>
      </c>
      <c r="L44" s="6">
        <v>5</v>
      </c>
      <c r="M44" s="6">
        <v>9</v>
      </c>
      <c r="N44" s="6">
        <v>5</v>
      </c>
      <c r="O44" s="6">
        <v>3.8125</v>
      </c>
      <c r="P44" s="6">
        <v>5</v>
      </c>
      <c r="Q44" s="6">
        <v>8</v>
      </c>
      <c r="R44" s="6">
        <v>10</v>
      </c>
      <c r="S44" s="6">
        <v>4</v>
      </c>
      <c r="T44" s="6">
        <v>10</v>
      </c>
      <c r="U44" s="6">
        <v>4</v>
      </c>
      <c r="V44" s="6">
        <v>6</v>
      </c>
      <c r="W44" s="6">
        <v>9</v>
      </c>
      <c r="X44" s="6">
        <v>9</v>
      </c>
      <c r="Y44" s="6">
        <v>5</v>
      </c>
    </row>
    <row r="45" spans="1:25" ht="33.75">
      <c r="A45" s="26">
        <f t="shared" si="3"/>
        <v>174.8125</v>
      </c>
      <c r="B45" s="26">
        <f t="shared" si="4"/>
        <v>3.2860207365033962</v>
      </c>
      <c r="C45" s="13" t="s">
        <v>5</v>
      </c>
      <c r="D45" s="25" t="s">
        <v>60</v>
      </c>
      <c r="E45" s="2" t="s">
        <v>78</v>
      </c>
      <c r="F45" s="4">
        <v>4</v>
      </c>
      <c r="G45" s="5">
        <f t="shared" si="6"/>
        <v>30</v>
      </c>
      <c r="H45" s="5">
        <f t="shared" si="7"/>
        <v>0.68644976760815157</v>
      </c>
      <c r="I45" s="5">
        <f t="shared" si="5"/>
        <v>20.890001088020892</v>
      </c>
      <c r="J45" s="5">
        <f t="shared" si="8"/>
        <v>72.49483190077251</v>
      </c>
      <c r="K45" s="4" t="s">
        <v>137</v>
      </c>
      <c r="L45" s="4" t="s">
        <v>137</v>
      </c>
      <c r="M45" s="4" t="s">
        <v>137</v>
      </c>
      <c r="N45" s="4">
        <v>5</v>
      </c>
      <c r="O45" s="4" t="s">
        <v>137</v>
      </c>
      <c r="P45" s="4" t="s">
        <v>137</v>
      </c>
      <c r="Q45" s="4" t="s">
        <v>137</v>
      </c>
      <c r="R45" s="4">
        <v>10</v>
      </c>
      <c r="S45" s="4" t="s">
        <v>137</v>
      </c>
      <c r="T45" s="4" t="s">
        <v>137</v>
      </c>
      <c r="U45" s="4" t="s">
        <v>137</v>
      </c>
      <c r="V45" s="4">
        <v>6</v>
      </c>
      <c r="W45" s="4">
        <v>9</v>
      </c>
      <c r="X45" s="4" t="s">
        <v>137</v>
      </c>
      <c r="Y45" s="4" t="s">
        <v>137</v>
      </c>
    </row>
    <row r="46" spans="1:25" ht="33.75">
      <c r="A46" s="26">
        <f t="shared" si="3"/>
        <v>174.8125</v>
      </c>
      <c r="B46" s="26">
        <f t="shared" si="4"/>
        <v>3.2860207365033962</v>
      </c>
      <c r="C46" s="13" t="s">
        <v>5</v>
      </c>
      <c r="D46" s="25" t="s">
        <v>60</v>
      </c>
      <c r="E46" s="2" t="s">
        <v>147</v>
      </c>
      <c r="F46" s="4">
        <v>4</v>
      </c>
      <c r="G46" s="5">
        <f t="shared" si="6"/>
        <v>20</v>
      </c>
      <c r="H46" s="5">
        <f t="shared" si="7"/>
        <v>0.45763317840543438</v>
      </c>
      <c r="I46" s="5">
        <f t="shared" si="5"/>
        <v>13.926667392013927</v>
      </c>
      <c r="J46" s="5">
        <f t="shared" si="8"/>
        <v>86.421499292786436</v>
      </c>
      <c r="K46" s="4" t="s">
        <v>137</v>
      </c>
      <c r="L46" s="4" t="s">
        <v>137</v>
      </c>
      <c r="M46" s="4" t="s">
        <v>137</v>
      </c>
      <c r="N46" s="4">
        <v>5</v>
      </c>
      <c r="O46" s="4" t="s">
        <v>137</v>
      </c>
      <c r="P46" s="4" t="s">
        <v>137</v>
      </c>
      <c r="Q46" s="4" t="s">
        <v>137</v>
      </c>
      <c r="R46" s="4" t="s">
        <v>137</v>
      </c>
      <c r="S46" s="4" t="s">
        <v>137</v>
      </c>
      <c r="T46" s="4" t="s">
        <v>137</v>
      </c>
      <c r="U46" s="4" t="s">
        <v>137</v>
      </c>
      <c r="V46" s="4">
        <v>6</v>
      </c>
      <c r="W46" s="4">
        <v>9</v>
      </c>
      <c r="X46" s="4" t="s">
        <v>137</v>
      </c>
      <c r="Y46" s="4" t="s">
        <v>137</v>
      </c>
    </row>
    <row r="47" spans="1:25" ht="33.75">
      <c r="A47" s="26">
        <f t="shared" si="3"/>
        <v>174.8125</v>
      </c>
      <c r="B47" s="26">
        <f t="shared" si="4"/>
        <v>3.2860207365033962</v>
      </c>
      <c r="C47" s="13" t="s">
        <v>5</v>
      </c>
      <c r="D47" s="25" t="s">
        <v>61</v>
      </c>
      <c r="E47" s="2" t="s">
        <v>148</v>
      </c>
      <c r="F47" s="4">
        <v>3</v>
      </c>
      <c r="G47" s="5">
        <f t="shared" si="6"/>
        <v>26</v>
      </c>
      <c r="H47" s="5">
        <f t="shared" si="7"/>
        <v>0.44619234894529852</v>
      </c>
      <c r="I47" s="5">
        <f t="shared" si="5"/>
        <v>13.578500707213578</v>
      </c>
      <c r="J47" s="5">
        <f t="shared" si="8"/>
        <v>100.00000000000001</v>
      </c>
      <c r="K47" s="4">
        <v>6</v>
      </c>
      <c r="L47" s="4" t="s">
        <v>137</v>
      </c>
      <c r="M47" s="4" t="s">
        <v>137</v>
      </c>
      <c r="N47" s="4">
        <v>5</v>
      </c>
      <c r="O47" s="4" t="s">
        <v>137</v>
      </c>
      <c r="P47" s="4" t="s">
        <v>137</v>
      </c>
      <c r="Q47" s="4" t="s">
        <v>137</v>
      </c>
      <c r="R47" s="4" t="s">
        <v>137</v>
      </c>
      <c r="S47" s="4" t="s">
        <v>137</v>
      </c>
      <c r="T47" s="4" t="s">
        <v>137</v>
      </c>
      <c r="U47" s="4" t="s">
        <v>137</v>
      </c>
      <c r="V47" s="4">
        <v>6</v>
      </c>
      <c r="W47" s="4" t="s">
        <v>137</v>
      </c>
      <c r="X47" s="4">
        <v>9</v>
      </c>
      <c r="Y47" s="4" t="s">
        <v>137</v>
      </c>
    </row>
    <row r="48" spans="1:25">
      <c r="A48" s="26">
        <f t="shared" si="3"/>
        <v>831.9375</v>
      </c>
      <c r="B48" s="26">
        <f t="shared" si="4"/>
        <v>3.3664638269100755</v>
      </c>
      <c r="C48" s="15" t="s">
        <v>14</v>
      </c>
      <c r="D48" s="25" t="s">
        <v>61</v>
      </c>
      <c r="E48" s="2" t="s">
        <v>15</v>
      </c>
      <c r="F48" s="4">
        <v>4</v>
      </c>
      <c r="G48" s="5">
        <f t="shared" si="6"/>
        <v>88.0625</v>
      </c>
      <c r="H48" s="5">
        <f t="shared" si="7"/>
        <v>0.42340921042746599</v>
      </c>
      <c r="I48" s="5">
        <f t="shared" si="5"/>
        <v>12.57726897413581</v>
      </c>
      <c r="J48" s="5">
        <f t="shared" si="8"/>
        <v>12.57726897413581</v>
      </c>
      <c r="K48" s="4">
        <v>6.5</v>
      </c>
      <c r="L48" s="4">
        <v>5</v>
      </c>
      <c r="M48" s="4">
        <v>10</v>
      </c>
      <c r="N48" s="4">
        <v>5</v>
      </c>
      <c r="O48" s="4">
        <v>2.5625</v>
      </c>
      <c r="P48" s="4">
        <v>5</v>
      </c>
      <c r="Q48" s="4">
        <v>8</v>
      </c>
      <c r="R48" s="4">
        <v>8</v>
      </c>
      <c r="S48" s="4">
        <v>8</v>
      </c>
      <c r="T48" s="4">
        <v>0</v>
      </c>
      <c r="U48" s="4">
        <v>6</v>
      </c>
      <c r="V48" s="4">
        <v>9</v>
      </c>
      <c r="W48" s="4">
        <v>6</v>
      </c>
      <c r="X48" s="4">
        <v>4</v>
      </c>
      <c r="Y48" s="4">
        <v>5</v>
      </c>
    </row>
    <row r="49" spans="1:25">
      <c r="A49" s="26">
        <f t="shared" si="3"/>
        <v>831.9375</v>
      </c>
      <c r="B49" s="26">
        <f t="shared" si="4"/>
        <v>3.3664638269100755</v>
      </c>
      <c r="C49" s="15" t="s">
        <v>14</v>
      </c>
      <c r="D49" s="25" t="s">
        <v>60</v>
      </c>
      <c r="E49" s="2" t="s">
        <v>58</v>
      </c>
      <c r="F49" s="4">
        <v>4</v>
      </c>
      <c r="G49" s="5">
        <f t="shared" si="6"/>
        <v>88.0625</v>
      </c>
      <c r="H49" s="5">
        <f t="shared" si="7"/>
        <v>0.42340921042746599</v>
      </c>
      <c r="I49" s="5">
        <f t="shared" si="5"/>
        <v>12.57726897413581</v>
      </c>
      <c r="J49" s="5">
        <f t="shared" si="8"/>
        <v>25.154537948271621</v>
      </c>
      <c r="K49" s="4">
        <v>6.5</v>
      </c>
      <c r="L49" s="4">
        <v>5</v>
      </c>
      <c r="M49" s="4">
        <v>10</v>
      </c>
      <c r="N49" s="4">
        <v>5</v>
      </c>
      <c r="O49" s="4">
        <v>2.5625</v>
      </c>
      <c r="P49" s="4">
        <v>5</v>
      </c>
      <c r="Q49" s="4">
        <v>8</v>
      </c>
      <c r="R49" s="4">
        <v>8</v>
      </c>
      <c r="S49" s="4">
        <v>8</v>
      </c>
      <c r="T49" s="4">
        <v>0</v>
      </c>
      <c r="U49" s="4">
        <v>6</v>
      </c>
      <c r="V49" s="4">
        <v>9</v>
      </c>
      <c r="W49" s="4">
        <v>6</v>
      </c>
      <c r="X49" s="4">
        <v>4</v>
      </c>
      <c r="Y49" s="4">
        <v>5</v>
      </c>
    </row>
    <row r="50" spans="1:25" ht="33.75">
      <c r="A50" s="26">
        <f t="shared" si="3"/>
        <v>831.9375</v>
      </c>
      <c r="B50" s="26">
        <f t="shared" si="4"/>
        <v>3.3664638269100755</v>
      </c>
      <c r="C50" s="15" t="s">
        <v>14</v>
      </c>
      <c r="D50" s="25" t="s">
        <v>60</v>
      </c>
      <c r="E50" s="2" t="s">
        <v>80</v>
      </c>
      <c r="F50" s="4">
        <v>4</v>
      </c>
      <c r="G50" s="5">
        <f t="shared" si="6"/>
        <v>45.0625</v>
      </c>
      <c r="H50" s="5">
        <f t="shared" si="7"/>
        <v>0.21666291037487792</v>
      </c>
      <c r="I50" s="5">
        <f t="shared" si="5"/>
        <v>6.4359197518466429</v>
      </c>
      <c r="J50" s="5">
        <f t="shared" si="8"/>
        <v>31.590457700118264</v>
      </c>
      <c r="K50" s="4">
        <v>6.5</v>
      </c>
      <c r="L50" s="4" t="s">
        <v>137</v>
      </c>
      <c r="M50" s="4">
        <v>10</v>
      </c>
      <c r="N50" s="4" t="s">
        <v>137</v>
      </c>
      <c r="O50" s="4">
        <v>2.5625</v>
      </c>
      <c r="P50" s="4" t="s">
        <v>137</v>
      </c>
      <c r="Q50" s="4">
        <v>8</v>
      </c>
      <c r="R50" s="4" t="s">
        <v>137</v>
      </c>
      <c r="S50" s="4" t="s">
        <v>137</v>
      </c>
      <c r="T50" s="4" t="s">
        <v>137</v>
      </c>
      <c r="U50" s="4" t="s">
        <v>137</v>
      </c>
      <c r="V50" s="4">
        <v>9</v>
      </c>
      <c r="W50" s="4" t="s">
        <v>137</v>
      </c>
      <c r="X50" s="4">
        <v>4</v>
      </c>
      <c r="Y50" s="4">
        <v>5</v>
      </c>
    </row>
    <row r="51" spans="1:25" ht="22.5">
      <c r="A51" s="26">
        <f t="shared" si="3"/>
        <v>831.9375</v>
      </c>
      <c r="B51" s="26">
        <f t="shared" si="4"/>
        <v>3.3664638269100755</v>
      </c>
      <c r="C51" s="15" t="s">
        <v>14</v>
      </c>
      <c r="D51" s="25" t="s">
        <v>61</v>
      </c>
      <c r="E51" s="2" t="s">
        <v>68</v>
      </c>
      <c r="F51" s="4">
        <v>4</v>
      </c>
      <c r="G51" s="5">
        <f t="shared" si="6"/>
        <v>36.5</v>
      </c>
      <c r="H51" s="5">
        <f t="shared" si="7"/>
        <v>0.17549395237022011</v>
      </c>
      <c r="I51" s="5">
        <f t="shared" si="5"/>
        <v>5.2130057351989443</v>
      </c>
      <c r="J51" s="5">
        <f t="shared" si="8"/>
        <v>36.803463435317212</v>
      </c>
      <c r="K51" s="4">
        <v>6.5</v>
      </c>
      <c r="L51" s="4">
        <v>5</v>
      </c>
      <c r="M51" s="4" t="s">
        <v>137</v>
      </c>
      <c r="N51" s="4">
        <v>5</v>
      </c>
      <c r="O51" s="4" t="s">
        <v>137</v>
      </c>
      <c r="P51" s="4" t="s">
        <v>137</v>
      </c>
      <c r="Q51" s="4" t="s">
        <v>137</v>
      </c>
      <c r="R51" s="4" t="s">
        <v>137</v>
      </c>
      <c r="S51" s="4" t="s">
        <v>137</v>
      </c>
      <c r="T51" s="4" t="s">
        <v>137</v>
      </c>
      <c r="U51" s="4">
        <v>6</v>
      </c>
      <c r="V51" s="4">
        <v>9</v>
      </c>
      <c r="W51" s="4" t="s">
        <v>137</v>
      </c>
      <c r="X51" s="4" t="s">
        <v>137</v>
      </c>
      <c r="Y51" s="4">
        <v>5</v>
      </c>
    </row>
    <row r="52" spans="1:25" ht="22.5">
      <c r="A52" s="26">
        <f t="shared" si="3"/>
        <v>831.9375</v>
      </c>
      <c r="B52" s="26">
        <f t="shared" si="4"/>
        <v>3.3664638269100755</v>
      </c>
      <c r="C52" s="15" t="s">
        <v>14</v>
      </c>
      <c r="D52" s="25" t="s">
        <v>60</v>
      </c>
      <c r="E52" s="2" t="s">
        <v>66</v>
      </c>
      <c r="F52" s="4">
        <v>4</v>
      </c>
      <c r="G52" s="5">
        <f t="shared" si="6"/>
        <v>36.5</v>
      </c>
      <c r="H52" s="5">
        <f t="shared" si="7"/>
        <v>0.17549395237022011</v>
      </c>
      <c r="I52" s="5">
        <f t="shared" si="5"/>
        <v>5.2130057351989443</v>
      </c>
      <c r="J52" s="5">
        <f t="shared" si="8"/>
        <v>42.01646917051616</v>
      </c>
      <c r="K52" s="4">
        <v>6.5</v>
      </c>
      <c r="L52" s="4">
        <v>5</v>
      </c>
      <c r="M52" s="4" t="s">
        <v>137</v>
      </c>
      <c r="N52" s="4">
        <v>5</v>
      </c>
      <c r="O52" s="4" t="s">
        <v>137</v>
      </c>
      <c r="P52" s="4" t="s">
        <v>137</v>
      </c>
      <c r="Q52" s="4" t="s">
        <v>137</v>
      </c>
      <c r="R52" s="4" t="s">
        <v>137</v>
      </c>
      <c r="S52" s="4" t="s">
        <v>137</v>
      </c>
      <c r="T52" s="4" t="s">
        <v>137</v>
      </c>
      <c r="U52" s="4">
        <v>6</v>
      </c>
      <c r="V52" s="4">
        <v>9</v>
      </c>
      <c r="W52" s="4" t="s">
        <v>137</v>
      </c>
      <c r="X52" s="4" t="s">
        <v>137</v>
      </c>
      <c r="Y52" s="4">
        <v>5</v>
      </c>
    </row>
    <row r="53" spans="1:25" ht="33.75">
      <c r="A53" s="26">
        <f t="shared" si="3"/>
        <v>831.9375</v>
      </c>
      <c r="B53" s="26">
        <f t="shared" si="4"/>
        <v>3.3664638269100755</v>
      </c>
      <c r="C53" s="15" t="s">
        <v>14</v>
      </c>
      <c r="D53" s="25" t="s">
        <v>60</v>
      </c>
      <c r="E53" s="2" t="s">
        <v>81</v>
      </c>
      <c r="F53" s="4">
        <v>4</v>
      </c>
      <c r="G53" s="5">
        <f t="shared" si="6"/>
        <v>35.0625</v>
      </c>
      <c r="H53" s="5">
        <f t="shared" si="7"/>
        <v>0.16858237547892721</v>
      </c>
      <c r="I53" s="5">
        <f t="shared" si="5"/>
        <v>5.0076990024770689</v>
      </c>
      <c r="J53" s="5">
        <f t="shared" si="8"/>
        <v>47.024168172993228</v>
      </c>
      <c r="K53" s="4">
        <v>6.5</v>
      </c>
      <c r="L53" s="4" t="s">
        <v>137</v>
      </c>
      <c r="M53" s="4" t="s">
        <v>137</v>
      </c>
      <c r="N53" s="4" t="s">
        <v>137</v>
      </c>
      <c r="O53" s="4">
        <v>2.5625</v>
      </c>
      <c r="P53" s="4" t="s">
        <v>137</v>
      </c>
      <c r="Q53" s="4">
        <v>8</v>
      </c>
      <c r="R53" s="4" t="s">
        <v>137</v>
      </c>
      <c r="S53" s="4" t="s">
        <v>137</v>
      </c>
      <c r="T53" s="4" t="s">
        <v>137</v>
      </c>
      <c r="U53" s="4" t="s">
        <v>137</v>
      </c>
      <c r="V53" s="4">
        <v>9</v>
      </c>
      <c r="W53" s="4" t="s">
        <v>137</v>
      </c>
      <c r="X53" s="4">
        <v>4</v>
      </c>
      <c r="Y53" s="4">
        <v>5</v>
      </c>
    </row>
    <row r="54" spans="1:25" ht="33.75">
      <c r="A54" s="26">
        <f t="shared" si="3"/>
        <v>831.9375</v>
      </c>
      <c r="B54" s="26">
        <f t="shared" si="4"/>
        <v>3.3664638269100755</v>
      </c>
      <c r="C54" s="15" t="s">
        <v>14</v>
      </c>
      <c r="D54" s="25" t="s">
        <v>60</v>
      </c>
      <c r="E54" s="2" t="s">
        <v>139</v>
      </c>
      <c r="F54" s="4">
        <v>4</v>
      </c>
      <c r="G54" s="5">
        <f t="shared" si="6"/>
        <v>34.0625</v>
      </c>
      <c r="H54" s="5">
        <f t="shared" si="7"/>
        <v>0.16377432198933214</v>
      </c>
      <c r="I54" s="5">
        <f t="shared" si="5"/>
        <v>4.864876927540112</v>
      </c>
      <c r="J54" s="5">
        <f t="shared" si="8"/>
        <v>51.889045100533338</v>
      </c>
      <c r="K54" s="4">
        <v>6.5</v>
      </c>
      <c r="L54" s="4" t="s">
        <v>137</v>
      </c>
      <c r="M54" s="4" t="s">
        <v>137</v>
      </c>
      <c r="N54" s="4" t="s">
        <v>137</v>
      </c>
      <c r="O54" s="4">
        <v>2.5625</v>
      </c>
      <c r="P54" s="4" t="s">
        <v>137</v>
      </c>
      <c r="Q54" s="4">
        <v>8</v>
      </c>
      <c r="R54" s="4">
        <v>8</v>
      </c>
      <c r="S54" s="4" t="s">
        <v>137</v>
      </c>
      <c r="T54" s="4" t="s">
        <v>137</v>
      </c>
      <c r="U54" s="4" t="s">
        <v>137</v>
      </c>
      <c r="V54" s="4">
        <v>9</v>
      </c>
      <c r="W54" s="4" t="s">
        <v>137</v>
      </c>
      <c r="X54" s="4" t="s">
        <v>137</v>
      </c>
      <c r="Y54" s="4" t="s">
        <v>137</v>
      </c>
    </row>
    <row r="55" spans="1:25" ht="33.75">
      <c r="A55" s="26">
        <f t="shared" si="3"/>
        <v>831.9375</v>
      </c>
      <c r="B55" s="26">
        <f t="shared" si="4"/>
        <v>3.3664638269100755</v>
      </c>
      <c r="C55" s="15" t="s">
        <v>14</v>
      </c>
      <c r="D55" s="25" t="s">
        <v>60</v>
      </c>
      <c r="E55" s="2" t="s">
        <v>146</v>
      </c>
      <c r="F55" s="4">
        <v>4</v>
      </c>
      <c r="G55" s="5">
        <f t="shared" si="6"/>
        <v>27</v>
      </c>
      <c r="H55" s="5">
        <f t="shared" si="7"/>
        <v>0.12981744421906694</v>
      </c>
      <c r="I55" s="5">
        <f t="shared" si="5"/>
        <v>3.8561960232978496</v>
      </c>
      <c r="J55" s="5">
        <f t="shared" si="8"/>
        <v>55.745241123831185</v>
      </c>
      <c r="K55" s="4" t="s">
        <v>137</v>
      </c>
      <c r="L55" s="4" t="s">
        <v>137</v>
      </c>
      <c r="M55" s="4">
        <v>10</v>
      </c>
      <c r="N55" s="4" t="s">
        <v>137</v>
      </c>
      <c r="O55" s="4" t="s">
        <v>137</v>
      </c>
      <c r="P55" s="4" t="s">
        <v>137</v>
      </c>
      <c r="Q55" s="4" t="s">
        <v>137</v>
      </c>
      <c r="R55" s="4">
        <v>8</v>
      </c>
      <c r="S55" s="4" t="s">
        <v>137</v>
      </c>
      <c r="T55" s="4" t="s">
        <v>137</v>
      </c>
      <c r="U55" s="4" t="s">
        <v>137</v>
      </c>
      <c r="V55" s="4">
        <v>9</v>
      </c>
      <c r="W55" s="4" t="s">
        <v>137</v>
      </c>
      <c r="X55" s="4" t="s">
        <v>137</v>
      </c>
      <c r="Y55" s="4" t="s">
        <v>137</v>
      </c>
    </row>
    <row r="56" spans="1:25">
      <c r="A56" s="26">
        <f t="shared" si="3"/>
        <v>831.9375</v>
      </c>
      <c r="B56" s="26">
        <f t="shared" si="4"/>
        <v>3.3664638269100755</v>
      </c>
      <c r="C56" s="15" t="s">
        <v>14</v>
      </c>
      <c r="D56" s="25" t="s">
        <v>61</v>
      </c>
      <c r="E56" s="2" t="s">
        <v>64</v>
      </c>
      <c r="F56" s="4">
        <v>3</v>
      </c>
      <c r="G56" s="5">
        <f t="shared" si="6"/>
        <v>35.5</v>
      </c>
      <c r="H56" s="5">
        <f t="shared" si="7"/>
        <v>0.12801442416046879</v>
      </c>
      <c r="I56" s="5">
        <f t="shared" si="5"/>
        <v>3.802637745196491</v>
      </c>
      <c r="J56" s="5">
        <f t="shared" si="8"/>
        <v>59.547878869027677</v>
      </c>
      <c r="K56" s="4">
        <v>6.5</v>
      </c>
      <c r="L56" s="4">
        <v>5</v>
      </c>
      <c r="M56" s="4">
        <v>10</v>
      </c>
      <c r="N56" s="4" t="s">
        <v>137</v>
      </c>
      <c r="O56" s="4" t="s">
        <v>137</v>
      </c>
      <c r="P56" s="4" t="s">
        <v>137</v>
      </c>
      <c r="Q56" s="4" t="s">
        <v>137</v>
      </c>
      <c r="R56" s="4" t="s">
        <v>137</v>
      </c>
      <c r="S56" s="4" t="s">
        <v>137</v>
      </c>
      <c r="T56" s="4" t="s">
        <v>137</v>
      </c>
      <c r="U56" s="4" t="s">
        <v>137</v>
      </c>
      <c r="V56" s="4">
        <v>9</v>
      </c>
      <c r="W56" s="4" t="s">
        <v>137</v>
      </c>
      <c r="X56" s="4" t="s">
        <v>137</v>
      </c>
      <c r="Y56" s="4">
        <v>5</v>
      </c>
    </row>
    <row r="57" spans="1:25" ht="33.75">
      <c r="A57" s="26">
        <f t="shared" si="3"/>
        <v>831.9375</v>
      </c>
      <c r="B57" s="26">
        <f t="shared" si="4"/>
        <v>3.3664638269100755</v>
      </c>
      <c r="C57" s="15" t="s">
        <v>14</v>
      </c>
      <c r="D57" s="25" t="s">
        <v>60</v>
      </c>
      <c r="E57" s="2" t="s">
        <v>57</v>
      </c>
      <c r="F57" s="4">
        <v>4</v>
      </c>
      <c r="G57" s="5">
        <f t="shared" si="6"/>
        <v>26.0625</v>
      </c>
      <c r="H57" s="5">
        <f t="shared" si="7"/>
        <v>0.12530989407257156</v>
      </c>
      <c r="I57" s="5">
        <f t="shared" si="5"/>
        <v>3.7223003280444527</v>
      </c>
      <c r="J57" s="5">
        <f t="shared" si="8"/>
        <v>63.270179197072132</v>
      </c>
      <c r="K57" s="4">
        <v>6.5</v>
      </c>
      <c r="L57" s="4" t="s">
        <v>137</v>
      </c>
      <c r="M57" s="4" t="s">
        <v>137</v>
      </c>
      <c r="N57" s="4" t="s">
        <v>137</v>
      </c>
      <c r="O57" s="4">
        <v>2.5625</v>
      </c>
      <c r="P57" s="4" t="s">
        <v>137</v>
      </c>
      <c r="Q57" s="4" t="s">
        <v>137</v>
      </c>
      <c r="R57" s="4" t="s">
        <v>137</v>
      </c>
      <c r="S57" s="4">
        <v>8</v>
      </c>
      <c r="T57" s="4" t="s">
        <v>137</v>
      </c>
      <c r="U57" s="4" t="s">
        <v>137</v>
      </c>
      <c r="V57" s="4">
        <v>9</v>
      </c>
      <c r="W57" s="4" t="s">
        <v>137</v>
      </c>
      <c r="X57" s="4" t="s">
        <v>137</v>
      </c>
      <c r="Y57" s="4" t="s">
        <v>137</v>
      </c>
    </row>
    <row r="58" spans="1:25" ht="33.75">
      <c r="A58" s="26">
        <f t="shared" si="3"/>
        <v>831.9375</v>
      </c>
      <c r="B58" s="26">
        <f t="shared" si="4"/>
        <v>3.3664638269100755</v>
      </c>
      <c r="C58" s="15" t="s">
        <v>14</v>
      </c>
      <c r="D58" s="25" t="s">
        <v>61</v>
      </c>
      <c r="E58" s="2" t="s">
        <v>89</v>
      </c>
      <c r="F58" s="4">
        <v>3</v>
      </c>
      <c r="G58" s="5">
        <f t="shared" si="6"/>
        <v>29.5</v>
      </c>
      <c r="H58" s="5">
        <f t="shared" si="7"/>
        <v>0.10637818345729097</v>
      </c>
      <c r="I58" s="5">
        <f t="shared" si="5"/>
        <v>3.1599384079801824</v>
      </c>
      <c r="J58" s="5">
        <f t="shared" si="8"/>
        <v>66.430117605052317</v>
      </c>
      <c r="K58" s="4">
        <v>6.5</v>
      </c>
      <c r="L58" s="4" t="s">
        <v>137</v>
      </c>
      <c r="M58" s="4" t="s">
        <v>137</v>
      </c>
      <c r="N58" s="4">
        <v>5</v>
      </c>
      <c r="O58" s="4" t="s">
        <v>137</v>
      </c>
      <c r="P58" s="4" t="s">
        <v>137</v>
      </c>
      <c r="Q58" s="4" t="s">
        <v>137</v>
      </c>
      <c r="R58" s="4" t="s">
        <v>137</v>
      </c>
      <c r="S58" s="4" t="s">
        <v>137</v>
      </c>
      <c r="T58" s="4">
        <v>0</v>
      </c>
      <c r="U58" s="4" t="s">
        <v>137</v>
      </c>
      <c r="V58" s="4">
        <v>9</v>
      </c>
      <c r="W58" s="4" t="s">
        <v>137</v>
      </c>
      <c r="X58" s="4">
        <v>4</v>
      </c>
      <c r="Y58" s="4">
        <v>5</v>
      </c>
    </row>
    <row r="59" spans="1:25" ht="33.75">
      <c r="A59" s="26">
        <f t="shared" si="3"/>
        <v>831.9375</v>
      </c>
      <c r="B59" s="26">
        <f t="shared" si="4"/>
        <v>3.3664638269100755</v>
      </c>
      <c r="C59" s="15" t="s">
        <v>14</v>
      </c>
      <c r="D59" s="25" t="s">
        <v>60</v>
      </c>
      <c r="E59" s="2" t="s">
        <v>54</v>
      </c>
      <c r="F59" s="4">
        <v>3</v>
      </c>
      <c r="G59" s="5">
        <f t="shared" si="6"/>
        <v>29.5</v>
      </c>
      <c r="H59" s="5">
        <f t="shared" si="7"/>
        <v>0.10637818345729097</v>
      </c>
      <c r="I59" s="5">
        <f t="shared" si="5"/>
        <v>3.1599384079801824</v>
      </c>
      <c r="J59" s="5">
        <f t="shared" si="8"/>
        <v>69.590056013032495</v>
      </c>
      <c r="K59" s="4">
        <v>6.5</v>
      </c>
      <c r="L59" s="4" t="s">
        <v>137</v>
      </c>
      <c r="M59" s="4" t="s">
        <v>137</v>
      </c>
      <c r="N59" s="4" t="s">
        <v>137</v>
      </c>
      <c r="O59" s="4" t="s">
        <v>137</v>
      </c>
      <c r="P59" s="4">
        <v>5</v>
      </c>
      <c r="Q59" s="4" t="s">
        <v>137</v>
      </c>
      <c r="R59" s="4" t="s">
        <v>137</v>
      </c>
      <c r="S59" s="4" t="s">
        <v>137</v>
      </c>
      <c r="T59" s="4" t="s">
        <v>137</v>
      </c>
      <c r="U59" s="4" t="s">
        <v>137</v>
      </c>
      <c r="V59" s="4">
        <v>9</v>
      </c>
      <c r="W59" s="4" t="s">
        <v>137</v>
      </c>
      <c r="X59" s="4">
        <v>4</v>
      </c>
      <c r="Y59" s="4">
        <v>5</v>
      </c>
    </row>
    <row r="60" spans="1:25" ht="22.5">
      <c r="A60" s="26">
        <f t="shared" si="3"/>
        <v>831.9375</v>
      </c>
      <c r="B60" s="26">
        <f t="shared" si="4"/>
        <v>3.3664638269100755</v>
      </c>
      <c r="C60" s="15" t="s">
        <v>14</v>
      </c>
      <c r="D60" s="25" t="s">
        <v>61</v>
      </c>
      <c r="E60" s="2" t="s">
        <v>69</v>
      </c>
      <c r="F60" s="4">
        <v>3</v>
      </c>
      <c r="G60" s="5">
        <f t="shared" si="6"/>
        <v>27.5</v>
      </c>
      <c r="H60" s="5">
        <f t="shared" si="7"/>
        <v>9.9166103222898344E-2</v>
      </c>
      <c r="I60" s="5">
        <f t="shared" si="5"/>
        <v>2.9457052955747463</v>
      </c>
      <c r="J60" s="5">
        <f t="shared" si="8"/>
        <v>72.535761308607235</v>
      </c>
      <c r="K60" s="4">
        <v>6.5</v>
      </c>
      <c r="L60" s="4">
        <v>5</v>
      </c>
      <c r="M60" s="4" t="s">
        <v>137</v>
      </c>
      <c r="N60" s="4">
        <v>5</v>
      </c>
      <c r="O60" s="4" t="s">
        <v>137</v>
      </c>
      <c r="P60" s="4" t="s">
        <v>137</v>
      </c>
      <c r="Q60" s="4" t="s">
        <v>137</v>
      </c>
      <c r="R60" s="4" t="s">
        <v>137</v>
      </c>
      <c r="S60" s="4" t="s">
        <v>137</v>
      </c>
      <c r="T60" s="4" t="s">
        <v>137</v>
      </c>
      <c r="U60" s="4">
        <v>6</v>
      </c>
      <c r="V60" s="4" t="s">
        <v>137</v>
      </c>
      <c r="W60" s="4" t="s">
        <v>137</v>
      </c>
      <c r="X60" s="4" t="s">
        <v>137</v>
      </c>
      <c r="Y60" s="4">
        <v>5</v>
      </c>
    </row>
    <row r="61" spans="1:25" ht="22.5">
      <c r="A61" s="26">
        <f t="shared" si="3"/>
        <v>831.9375</v>
      </c>
      <c r="B61" s="26">
        <f t="shared" si="4"/>
        <v>3.3664638269100755</v>
      </c>
      <c r="C61" s="15" t="s">
        <v>14</v>
      </c>
      <c r="D61" s="25" t="s">
        <v>60</v>
      </c>
      <c r="E61" s="2" t="s">
        <v>67</v>
      </c>
      <c r="F61" s="4">
        <v>3</v>
      </c>
      <c r="G61" s="5">
        <f t="shared" si="6"/>
        <v>27.5</v>
      </c>
      <c r="H61" s="5">
        <f t="shared" si="7"/>
        <v>9.9166103222898344E-2</v>
      </c>
      <c r="I61" s="5">
        <f t="shared" si="5"/>
        <v>2.9457052955747463</v>
      </c>
      <c r="J61" s="5">
        <f t="shared" si="8"/>
        <v>75.481466604181975</v>
      </c>
      <c r="K61" s="4">
        <v>6.5</v>
      </c>
      <c r="L61" s="4">
        <v>5</v>
      </c>
      <c r="M61" s="4" t="s">
        <v>137</v>
      </c>
      <c r="N61" s="4">
        <v>5</v>
      </c>
      <c r="O61" s="4" t="s">
        <v>137</v>
      </c>
      <c r="P61" s="4" t="s">
        <v>137</v>
      </c>
      <c r="Q61" s="4" t="s">
        <v>137</v>
      </c>
      <c r="R61" s="4" t="s">
        <v>137</v>
      </c>
      <c r="S61" s="4" t="s">
        <v>137</v>
      </c>
      <c r="T61" s="4" t="s">
        <v>137</v>
      </c>
      <c r="U61" s="4">
        <v>6</v>
      </c>
      <c r="V61" s="4" t="s">
        <v>137</v>
      </c>
      <c r="W61" s="4" t="s">
        <v>137</v>
      </c>
      <c r="X61" s="4" t="s">
        <v>137</v>
      </c>
      <c r="Y61" s="4">
        <v>5</v>
      </c>
    </row>
    <row r="62" spans="1:25">
      <c r="A62" s="26">
        <f t="shared" si="3"/>
        <v>831.9375</v>
      </c>
      <c r="B62" s="26">
        <f t="shared" si="4"/>
        <v>3.3664638269100755</v>
      </c>
      <c r="C62" s="15" t="s">
        <v>14</v>
      </c>
      <c r="D62" s="25" t="s">
        <v>61</v>
      </c>
      <c r="E62" s="2" t="s">
        <v>143</v>
      </c>
      <c r="F62" s="4">
        <v>3</v>
      </c>
      <c r="G62" s="5">
        <f t="shared" si="6"/>
        <v>24</v>
      </c>
      <c r="H62" s="5">
        <f t="shared" si="7"/>
        <v>8.654496281271129E-2</v>
      </c>
      <c r="I62" s="5">
        <f t="shared" si="5"/>
        <v>2.5707973488652334</v>
      </c>
      <c r="J62" s="5">
        <f t="shared" si="8"/>
        <v>78.052263953047202</v>
      </c>
      <c r="K62" s="4" t="s">
        <v>137</v>
      </c>
      <c r="L62" s="4" t="s">
        <v>137</v>
      </c>
      <c r="M62" s="4">
        <v>10</v>
      </c>
      <c r="N62" s="4" t="s">
        <v>137</v>
      </c>
      <c r="O62" s="4" t="s">
        <v>137</v>
      </c>
      <c r="P62" s="4" t="s">
        <v>137</v>
      </c>
      <c r="Q62" s="4" t="s">
        <v>137</v>
      </c>
      <c r="R62" s="4" t="s">
        <v>137</v>
      </c>
      <c r="S62" s="4" t="s">
        <v>137</v>
      </c>
      <c r="T62" s="4" t="s">
        <v>137</v>
      </c>
      <c r="U62" s="4" t="s">
        <v>137</v>
      </c>
      <c r="V62" s="4">
        <v>9</v>
      </c>
      <c r="W62" s="4" t="s">
        <v>137</v>
      </c>
      <c r="X62" s="4" t="s">
        <v>137</v>
      </c>
      <c r="Y62" s="4">
        <v>5</v>
      </c>
    </row>
    <row r="63" spans="1:25">
      <c r="A63" s="26">
        <f t="shared" si="3"/>
        <v>831.9375</v>
      </c>
      <c r="B63" s="26">
        <f t="shared" si="4"/>
        <v>3.3664638269100755</v>
      </c>
      <c r="C63" s="15" t="s">
        <v>14</v>
      </c>
      <c r="D63" s="25" t="s">
        <v>61</v>
      </c>
      <c r="E63" s="2" t="s">
        <v>65</v>
      </c>
      <c r="F63" s="4">
        <v>4</v>
      </c>
      <c r="G63" s="5">
        <f t="shared" si="6"/>
        <v>16.5</v>
      </c>
      <c r="H63" s="5">
        <f t="shared" si="7"/>
        <v>7.9332882578318678E-2</v>
      </c>
      <c r="I63" s="5">
        <f t="shared" si="5"/>
        <v>2.3565642364597967</v>
      </c>
      <c r="J63" s="5">
        <f t="shared" si="8"/>
        <v>80.408828189507005</v>
      </c>
      <c r="K63" s="4">
        <v>6.5</v>
      </c>
      <c r="L63" s="4" t="s">
        <v>137</v>
      </c>
      <c r="M63" s="4">
        <v>10</v>
      </c>
      <c r="N63" s="4" t="s">
        <v>137</v>
      </c>
      <c r="O63" s="4" t="s">
        <v>137</v>
      </c>
      <c r="P63" s="4" t="s">
        <v>137</v>
      </c>
      <c r="Q63" s="4" t="s">
        <v>137</v>
      </c>
      <c r="R63" s="4" t="s">
        <v>137</v>
      </c>
      <c r="S63" s="4" t="s">
        <v>137</v>
      </c>
      <c r="T63" s="4" t="s">
        <v>137</v>
      </c>
      <c r="U63" s="4" t="s">
        <v>137</v>
      </c>
      <c r="V63" s="4" t="s">
        <v>137</v>
      </c>
      <c r="W63" s="4" t="s">
        <v>137</v>
      </c>
      <c r="X63" s="4" t="s">
        <v>137</v>
      </c>
      <c r="Y63" s="4" t="s">
        <v>137</v>
      </c>
    </row>
    <row r="64" spans="1:25" ht="22.5">
      <c r="A64" s="26">
        <f t="shared" si="3"/>
        <v>831.9375</v>
      </c>
      <c r="B64" s="26">
        <f t="shared" si="4"/>
        <v>3.3664638269100755</v>
      </c>
      <c r="C64" s="15" t="s">
        <v>14</v>
      </c>
      <c r="D64" s="25" t="s">
        <v>61</v>
      </c>
      <c r="E64" s="2" t="s">
        <v>26</v>
      </c>
      <c r="F64" s="4">
        <v>3</v>
      </c>
      <c r="G64" s="5">
        <f t="shared" si="6"/>
        <v>20.5</v>
      </c>
      <c r="H64" s="5">
        <f t="shared" si="7"/>
        <v>7.3923822402524222E-2</v>
      </c>
      <c r="I64" s="5">
        <f t="shared" si="5"/>
        <v>2.1958894021557196</v>
      </c>
      <c r="J64" s="5">
        <f t="shared" si="8"/>
        <v>82.60471759166272</v>
      </c>
      <c r="K64" s="4">
        <v>6.5</v>
      </c>
      <c r="L64" s="4" t="s">
        <v>137</v>
      </c>
      <c r="M64" s="4" t="s">
        <v>137</v>
      </c>
      <c r="N64" s="4" t="s">
        <v>137</v>
      </c>
      <c r="O64" s="4" t="s">
        <v>137</v>
      </c>
      <c r="P64" s="4">
        <v>5</v>
      </c>
      <c r="Q64" s="4" t="s">
        <v>137</v>
      </c>
      <c r="R64" s="4" t="s">
        <v>137</v>
      </c>
      <c r="S64" s="4" t="s">
        <v>137</v>
      </c>
      <c r="T64" s="4" t="s">
        <v>137</v>
      </c>
      <c r="U64" s="4" t="s">
        <v>137</v>
      </c>
      <c r="V64" s="4" t="s">
        <v>137</v>
      </c>
      <c r="W64" s="4" t="s">
        <v>137</v>
      </c>
      <c r="X64" s="4">
        <v>4</v>
      </c>
      <c r="Y64" s="4">
        <v>5</v>
      </c>
    </row>
    <row r="65" spans="1:25" ht="22.5">
      <c r="A65" s="26">
        <f t="shared" si="3"/>
        <v>831.9375</v>
      </c>
      <c r="B65" s="26">
        <f t="shared" si="4"/>
        <v>3.3664638269100755</v>
      </c>
      <c r="C65" s="15" t="s">
        <v>14</v>
      </c>
      <c r="D65" s="25" t="s">
        <v>61</v>
      </c>
      <c r="E65" s="2" t="s">
        <v>97</v>
      </c>
      <c r="F65" s="4">
        <v>3</v>
      </c>
      <c r="G65" s="5">
        <f t="shared" si="6"/>
        <v>19</v>
      </c>
      <c r="H65" s="5">
        <f t="shared" si="7"/>
        <v>6.8514762226729781E-2</v>
      </c>
      <c r="I65" s="5">
        <f t="shared" si="5"/>
        <v>2.0352145678516433</v>
      </c>
      <c r="J65" s="5">
        <f t="shared" si="8"/>
        <v>84.639932159514359</v>
      </c>
      <c r="K65" s="4" t="s">
        <v>137</v>
      </c>
      <c r="L65" s="4" t="s">
        <v>137</v>
      </c>
      <c r="M65" s="4">
        <v>10</v>
      </c>
      <c r="N65" s="4" t="s">
        <v>137</v>
      </c>
      <c r="O65" s="4" t="s">
        <v>137</v>
      </c>
      <c r="P65" s="4" t="s">
        <v>137</v>
      </c>
      <c r="Q65" s="4" t="s">
        <v>137</v>
      </c>
      <c r="R65" s="4" t="s">
        <v>137</v>
      </c>
      <c r="S65" s="4" t="s">
        <v>137</v>
      </c>
      <c r="T65" s="4" t="s">
        <v>137</v>
      </c>
      <c r="U65" s="4" t="s">
        <v>137</v>
      </c>
      <c r="V65" s="4">
        <v>9</v>
      </c>
      <c r="W65" s="4" t="s">
        <v>137</v>
      </c>
      <c r="X65" s="4" t="s">
        <v>137</v>
      </c>
      <c r="Y65" s="4" t="s">
        <v>137</v>
      </c>
    </row>
    <row r="66" spans="1:25">
      <c r="A66" s="26">
        <f t="shared" si="3"/>
        <v>831.9375</v>
      </c>
      <c r="B66" s="26">
        <f t="shared" si="4"/>
        <v>3.3664638269100755</v>
      </c>
      <c r="C66" s="15" t="s">
        <v>14</v>
      </c>
      <c r="D66" s="25" t="s">
        <v>61</v>
      </c>
      <c r="E66" s="2" t="s">
        <v>25</v>
      </c>
      <c r="F66" s="4">
        <v>3</v>
      </c>
      <c r="G66" s="5">
        <f t="shared" si="6"/>
        <v>17.0625</v>
      </c>
      <c r="H66" s="5">
        <f t="shared" si="7"/>
        <v>6.1528059499661933E-2</v>
      </c>
      <c r="I66" s="5">
        <f t="shared" si="5"/>
        <v>1.8276762402088766</v>
      </c>
      <c r="J66" s="5">
        <f t="shared" si="8"/>
        <v>86.467608399723233</v>
      </c>
      <c r="K66" s="4">
        <v>6.5</v>
      </c>
      <c r="L66" s="4" t="s">
        <v>137</v>
      </c>
      <c r="M66" s="4" t="s">
        <v>137</v>
      </c>
      <c r="N66" s="4" t="s">
        <v>137</v>
      </c>
      <c r="O66" s="4">
        <v>2.5625</v>
      </c>
      <c r="P66" s="4" t="s">
        <v>137</v>
      </c>
      <c r="Q66" s="4" t="s">
        <v>137</v>
      </c>
      <c r="R66" s="4" t="s">
        <v>137</v>
      </c>
      <c r="S66" s="4">
        <v>8</v>
      </c>
      <c r="T66" s="4">
        <v>0</v>
      </c>
      <c r="U66" s="4" t="s">
        <v>137</v>
      </c>
      <c r="V66" s="4" t="s">
        <v>137</v>
      </c>
      <c r="W66" s="4" t="s">
        <v>137</v>
      </c>
      <c r="X66" s="4" t="s">
        <v>137</v>
      </c>
      <c r="Y66" s="4" t="s">
        <v>137</v>
      </c>
    </row>
    <row r="67" spans="1:25">
      <c r="A67" s="26">
        <f t="shared" si="3"/>
        <v>831.9375</v>
      </c>
      <c r="B67" s="26">
        <f t="shared" si="4"/>
        <v>3.3664638269100755</v>
      </c>
      <c r="C67" s="15" t="s">
        <v>14</v>
      </c>
      <c r="D67" s="25" t="s">
        <v>61</v>
      </c>
      <c r="E67" s="2" t="s">
        <v>29</v>
      </c>
      <c r="F67" s="4">
        <v>2</v>
      </c>
      <c r="G67" s="5">
        <f t="shared" ref="G67:G98" si="9">SUM(K67:Y67)</f>
        <v>25.5</v>
      </c>
      <c r="H67" s="5">
        <f t="shared" ref="H67:H98" si="10">+(G67/A67)*F67</f>
        <v>6.1302681992337162E-2</v>
      </c>
      <c r="I67" s="5">
        <f t="shared" si="5"/>
        <v>1.8209814554462067</v>
      </c>
      <c r="J67" s="5">
        <f t="shared" ref="J67:J98" si="11">+IF(C67=C66,I67+J66,I67)</f>
        <v>88.288589855169434</v>
      </c>
      <c r="K67" s="4">
        <v>6.5</v>
      </c>
      <c r="L67" s="4" t="s">
        <v>137</v>
      </c>
      <c r="M67" s="4" t="s">
        <v>137</v>
      </c>
      <c r="N67" s="4" t="s">
        <v>137</v>
      </c>
      <c r="O67" s="4" t="s">
        <v>137</v>
      </c>
      <c r="P67" s="4">
        <v>5</v>
      </c>
      <c r="Q67" s="4" t="s">
        <v>137</v>
      </c>
      <c r="R67" s="4" t="s">
        <v>137</v>
      </c>
      <c r="S67" s="4" t="s">
        <v>137</v>
      </c>
      <c r="T67" s="4" t="s">
        <v>137</v>
      </c>
      <c r="U67" s="4" t="s">
        <v>137</v>
      </c>
      <c r="V67" s="4">
        <v>9</v>
      </c>
      <c r="W67" s="4" t="s">
        <v>137</v>
      </c>
      <c r="X67" s="4" t="s">
        <v>137</v>
      </c>
      <c r="Y67" s="4">
        <v>5</v>
      </c>
    </row>
    <row r="68" spans="1:25">
      <c r="A68" s="26">
        <f t="shared" ref="A68:A115" si="12">+SUMIF(C:C,C68,G:G)</f>
        <v>831.9375</v>
      </c>
      <c r="B68" s="26">
        <f t="shared" ref="B68:B115" si="13">+SUMIF(C:C,C68,H:H)</f>
        <v>3.3664638269100755</v>
      </c>
      <c r="C68" s="15" t="s">
        <v>14</v>
      </c>
      <c r="D68" s="25" t="s">
        <v>61</v>
      </c>
      <c r="E68" s="2" t="s">
        <v>34</v>
      </c>
      <c r="F68" s="4">
        <v>2</v>
      </c>
      <c r="G68" s="5">
        <f t="shared" si="9"/>
        <v>25.5</v>
      </c>
      <c r="H68" s="5">
        <f t="shared" si="10"/>
        <v>6.1302681992337162E-2</v>
      </c>
      <c r="I68" s="5">
        <f t="shared" ref="I68:I115" si="14">+(H68/B68)*100</f>
        <v>1.8209814554462067</v>
      </c>
      <c r="J68" s="5">
        <f t="shared" si="11"/>
        <v>90.109571310615635</v>
      </c>
      <c r="K68" s="4">
        <v>6.5</v>
      </c>
      <c r="L68" s="4" t="s">
        <v>137</v>
      </c>
      <c r="M68" s="4" t="s">
        <v>137</v>
      </c>
      <c r="N68" s="4">
        <v>5</v>
      </c>
      <c r="O68" s="4" t="s">
        <v>137</v>
      </c>
      <c r="P68" s="4" t="s">
        <v>137</v>
      </c>
      <c r="Q68" s="4" t="s">
        <v>137</v>
      </c>
      <c r="R68" s="4" t="s">
        <v>137</v>
      </c>
      <c r="S68" s="4" t="s">
        <v>137</v>
      </c>
      <c r="T68" s="4" t="s">
        <v>137</v>
      </c>
      <c r="U68" s="4" t="s">
        <v>137</v>
      </c>
      <c r="V68" s="4">
        <v>9</v>
      </c>
      <c r="W68" s="4" t="s">
        <v>137</v>
      </c>
      <c r="X68" s="4" t="s">
        <v>137</v>
      </c>
      <c r="Y68" s="4">
        <v>5</v>
      </c>
    </row>
    <row r="69" spans="1:25" ht="33.75">
      <c r="A69" s="26">
        <f t="shared" si="12"/>
        <v>831.9375</v>
      </c>
      <c r="B69" s="26">
        <f t="shared" si="13"/>
        <v>3.3664638269100755</v>
      </c>
      <c r="C69" s="15" t="s">
        <v>14</v>
      </c>
      <c r="D69" s="25" t="s">
        <v>61</v>
      </c>
      <c r="E69" s="2" t="s">
        <v>32</v>
      </c>
      <c r="F69" s="4">
        <v>3</v>
      </c>
      <c r="G69" s="5">
        <f t="shared" si="9"/>
        <v>15.5</v>
      </c>
      <c r="H69" s="5">
        <f t="shared" si="10"/>
        <v>5.5893621816542713E-2</v>
      </c>
      <c r="I69" s="5">
        <f t="shared" si="14"/>
        <v>1.6603066211421296</v>
      </c>
      <c r="J69" s="5">
        <f t="shared" si="11"/>
        <v>91.769877931757762</v>
      </c>
      <c r="K69" s="4">
        <v>6.5</v>
      </c>
      <c r="L69" s="4" t="s">
        <v>137</v>
      </c>
      <c r="M69" s="4" t="s">
        <v>137</v>
      </c>
      <c r="N69" s="4" t="s">
        <v>137</v>
      </c>
      <c r="O69" s="4" t="s">
        <v>137</v>
      </c>
      <c r="P69" s="4" t="s">
        <v>137</v>
      </c>
      <c r="Q69" s="4" t="s">
        <v>137</v>
      </c>
      <c r="R69" s="4" t="s">
        <v>137</v>
      </c>
      <c r="S69" s="4" t="s">
        <v>137</v>
      </c>
      <c r="T69" s="4" t="s">
        <v>137</v>
      </c>
      <c r="U69" s="4" t="s">
        <v>137</v>
      </c>
      <c r="V69" s="4">
        <v>9</v>
      </c>
      <c r="W69" s="4" t="s">
        <v>137</v>
      </c>
      <c r="X69" s="4" t="s">
        <v>137</v>
      </c>
      <c r="Y69" s="4" t="s">
        <v>137</v>
      </c>
    </row>
    <row r="70" spans="1:25" ht="22.5">
      <c r="A70" s="26">
        <f t="shared" si="12"/>
        <v>831.9375</v>
      </c>
      <c r="B70" s="26">
        <f t="shared" si="13"/>
        <v>3.3664638269100755</v>
      </c>
      <c r="C70" s="15" t="s">
        <v>14</v>
      </c>
      <c r="D70" s="25" t="s">
        <v>61</v>
      </c>
      <c r="E70" s="2" t="s">
        <v>149</v>
      </c>
      <c r="F70" s="4">
        <v>3</v>
      </c>
      <c r="G70" s="5">
        <f t="shared" si="9"/>
        <v>15.5</v>
      </c>
      <c r="H70" s="5">
        <f t="shared" si="10"/>
        <v>5.5893621816542713E-2</v>
      </c>
      <c r="I70" s="5">
        <f t="shared" si="14"/>
        <v>1.6603066211421296</v>
      </c>
      <c r="J70" s="5">
        <f t="shared" si="11"/>
        <v>93.430184552899888</v>
      </c>
      <c r="K70" s="4">
        <v>6.5</v>
      </c>
      <c r="L70" s="4" t="s">
        <v>137</v>
      </c>
      <c r="M70" s="4" t="s">
        <v>137</v>
      </c>
      <c r="N70" s="4" t="s">
        <v>137</v>
      </c>
      <c r="O70" s="4" t="s">
        <v>137</v>
      </c>
      <c r="P70" s="4" t="s">
        <v>137</v>
      </c>
      <c r="Q70" s="4" t="s">
        <v>137</v>
      </c>
      <c r="R70" s="4" t="s">
        <v>137</v>
      </c>
      <c r="S70" s="4" t="s">
        <v>137</v>
      </c>
      <c r="T70" s="4" t="s">
        <v>137</v>
      </c>
      <c r="U70" s="4" t="s">
        <v>137</v>
      </c>
      <c r="V70" s="4">
        <v>9</v>
      </c>
      <c r="W70" s="4" t="s">
        <v>137</v>
      </c>
      <c r="X70" s="4" t="s">
        <v>137</v>
      </c>
      <c r="Y70" s="4" t="s">
        <v>137</v>
      </c>
    </row>
    <row r="71" spans="1:25" ht="22.5">
      <c r="A71" s="26">
        <f t="shared" si="12"/>
        <v>831.9375</v>
      </c>
      <c r="B71" s="26">
        <f t="shared" si="13"/>
        <v>3.3664638269100755</v>
      </c>
      <c r="C71" s="15" t="s">
        <v>14</v>
      </c>
      <c r="D71" s="25" t="s">
        <v>61</v>
      </c>
      <c r="E71" s="2" t="s">
        <v>33</v>
      </c>
      <c r="F71" s="4">
        <v>2</v>
      </c>
      <c r="G71" s="5">
        <f t="shared" si="9"/>
        <v>20.5</v>
      </c>
      <c r="H71" s="5">
        <f t="shared" si="10"/>
        <v>4.9282548268349484E-2</v>
      </c>
      <c r="I71" s="5">
        <f t="shared" si="14"/>
        <v>1.4639262681038132</v>
      </c>
      <c r="J71" s="5">
        <f t="shared" si="11"/>
        <v>94.894110821003707</v>
      </c>
      <c r="K71" s="4">
        <v>6.5</v>
      </c>
      <c r="L71" s="4" t="s">
        <v>137</v>
      </c>
      <c r="M71" s="4" t="s">
        <v>137</v>
      </c>
      <c r="N71" s="4" t="s">
        <v>137</v>
      </c>
      <c r="O71" s="4" t="s">
        <v>137</v>
      </c>
      <c r="P71" s="4">
        <v>5</v>
      </c>
      <c r="Q71" s="4" t="s">
        <v>137</v>
      </c>
      <c r="R71" s="4" t="s">
        <v>137</v>
      </c>
      <c r="S71" s="4" t="s">
        <v>137</v>
      </c>
      <c r="T71" s="4" t="s">
        <v>137</v>
      </c>
      <c r="U71" s="4" t="s">
        <v>137</v>
      </c>
      <c r="V71" s="4">
        <v>9</v>
      </c>
      <c r="W71" s="4" t="s">
        <v>137</v>
      </c>
      <c r="X71" s="4" t="s">
        <v>137</v>
      </c>
      <c r="Y71" s="4" t="s">
        <v>137</v>
      </c>
    </row>
    <row r="72" spans="1:25" ht="33.75">
      <c r="A72" s="26">
        <f t="shared" si="12"/>
        <v>831.9375</v>
      </c>
      <c r="B72" s="26">
        <f t="shared" si="13"/>
        <v>3.3664638269100755</v>
      </c>
      <c r="C72" s="15" t="s">
        <v>14</v>
      </c>
      <c r="D72" s="25" t="s">
        <v>61</v>
      </c>
      <c r="E72" s="2" t="s">
        <v>31</v>
      </c>
      <c r="F72" s="4">
        <v>2</v>
      </c>
      <c r="G72" s="5">
        <f t="shared" si="9"/>
        <v>19.5</v>
      </c>
      <c r="H72" s="5">
        <f t="shared" si="10"/>
        <v>4.6878521523551951E-2</v>
      </c>
      <c r="I72" s="5">
        <f t="shared" si="14"/>
        <v>1.3925152306353348</v>
      </c>
      <c r="J72" s="5">
        <f t="shared" si="11"/>
        <v>96.286626051639047</v>
      </c>
      <c r="K72" s="4">
        <v>6.5</v>
      </c>
      <c r="L72" s="4">
        <v>5</v>
      </c>
      <c r="M72" s="4" t="s">
        <v>137</v>
      </c>
      <c r="N72" s="4" t="s">
        <v>137</v>
      </c>
      <c r="O72" s="4" t="s">
        <v>137</v>
      </c>
      <c r="P72" s="4" t="s">
        <v>137</v>
      </c>
      <c r="Q72" s="4" t="s">
        <v>137</v>
      </c>
      <c r="R72" s="4" t="s">
        <v>137</v>
      </c>
      <c r="S72" s="4">
        <v>8</v>
      </c>
      <c r="T72" s="4" t="s">
        <v>137</v>
      </c>
      <c r="U72" s="4" t="s">
        <v>137</v>
      </c>
      <c r="V72" s="4" t="s">
        <v>137</v>
      </c>
      <c r="W72" s="4" t="s">
        <v>137</v>
      </c>
      <c r="X72" s="4" t="s">
        <v>137</v>
      </c>
      <c r="Y72" s="4" t="s">
        <v>137</v>
      </c>
    </row>
    <row r="73" spans="1:25" ht="22.5">
      <c r="A73" s="26">
        <f t="shared" si="12"/>
        <v>831.9375</v>
      </c>
      <c r="B73" s="26">
        <f t="shared" si="13"/>
        <v>3.3664638269100755</v>
      </c>
      <c r="C73" s="15" t="s">
        <v>14</v>
      </c>
      <c r="D73" s="25" t="s">
        <v>61</v>
      </c>
      <c r="E73" s="2" t="s">
        <v>150</v>
      </c>
      <c r="F73" s="4">
        <v>2</v>
      </c>
      <c r="G73" s="5">
        <f t="shared" si="9"/>
        <v>19</v>
      </c>
      <c r="H73" s="5">
        <f t="shared" si="10"/>
        <v>4.5676508151153185E-2</v>
      </c>
      <c r="I73" s="5">
        <f t="shared" si="14"/>
        <v>1.3568097119010953</v>
      </c>
      <c r="J73" s="5">
        <f t="shared" si="11"/>
        <v>97.64343576354014</v>
      </c>
      <c r="K73" s="4" t="s">
        <v>137</v>
      </c>
      <c r="L73" s="6" t="s">
        <v>137</v>
      </c>
      <c r="M73" s="6">
        <v>10</v>
      </c>
      <c r="N73" s="6" t="s">
        <v>137</v>
      </c>
      <c r="O73" s="6" t="s">
        <v>137</v>
      </c>
      <c r="P73" s="6" t="s">
        <v>137</v>
      </c>
      <c r="Q73" s="6" t="s">
        <v>137</v>
      </c>
      <c r="R73" s="6" t="s">
        <v>137</v>
      </c>
      <c r="S73" s="6" t="s">
        <v>137</v>
      </c>
      <c r="T73" s="6" t="s">
        <v>137</v>
      </c>
      <c r="U73" s="6" t="s">
        <v>137</v>
      </c>
      <c r="V73" s="6">
        <v>9</v>
      </c>
      <c r="W73" s="6" t="s">
        <v>137</v>
      </c>
      <c r="X73" s="6" t="s">
        <v>137</v>
      </c>
      <c r="Y73" s="6" t="s">
        <v>137</v>
      </c>
    </row>
    <row r="74" spans="1:25" ht="22.5">
      <c r="A74" s="26">
        <f t="shared" si="12"/>
        <v>831.9375</v>
      </c>
      <c r="B74" s="26">
        <f t="shared" si="13"/>
        <v>3.3664638269100755</v>
      </c>
      <c r="C74" s="15" t="s">
        <v>14</v>
      </c>
      <c r="D74" s="25" t="s">
        <v>61</v>
      </c>
      <c r="E74" s="2" t="s">
        <v>93</v>
      </c>
      <c r="F74" s="4">
        <v>2</v>
      </c>
      <c r="G74" s="5">
        <f t="shared" si="9"/>
        <v>18</v>
      </c>
      <c r="H74" s="5">
        <f t="shared" si="10"/>
        <v>4.3272481406355645E-2</v>
      </c>
      <c r="I74" s="5">
        <f t="shared" si="14"/>
        <v>1.2853986744326167</v>
      </c>
      <c r="J74" s="5">
        <f t="shared" si="11"/>
        <v>98.928834437972753</v>
      </c>
      <c r="K74" s="4" t="s">
        <v>137</v>
      </c>
      <c r="L74" s="4" t="s">
        <v>137</v>
      </c>
      <c r="M74" s="4" t="s">
        <v>137</v>
      </c>
      <c r="N74" s="4">
        <v>5</v>
      </c>
      <c r="O74" s="4" t="s">
        <v>137</v>
      </c>
      <c r="P74" s="4" t="s">
        <v>137</v>
      </c>
      <c r="Q74" s="4" t="s">
        <v>137</v>
      </c>
      <c r="R74" s="4" t="s">
        <v>137</v>
      </c>
      <c r="S74" s="4" t="s">
        <v>137</v>
      </c>
      <c r="T74" s="4" t="s">
        <v>137</v>
      </c>
      <c r="U74" s="4" t="s">
        <v>137</v>
      </c>
      <c r="V74" s="4">
        <v>9</v>
      </c>
      <c r="W74" s="4" t="s">
        <v>137</v>
      </c>
      <c r="X74" s="4">
        <v>4</v>
      </c>
      <c r="Y74" s="4" t="s">
        <v>137</v>
      </c>
    </row>
    <row r="75" spans="1:25" ht="22.5">
      <c r="A75" s="26">
        <f t="shared" si="12"/>
        <v>831.9375</v>
      </c>
      <c r="B75" s="26">
        <f t="shared" si="13"/>
        <v>3.3664638269100755</v>
      </c>
      <c r="C75" s="15" t="s">
        <v>14</v>
      </c>
      <c r="D75" s="25" t="s">
        <v>61</v>
      </c>
      <c r="E75" s="2" t="s">
        <v>53</v>
      </c>
      <c r="F75" s="4">
        <v>3</v>
      </c>
      <c r="G75" s="5">
        <f t="shared" si="9"/>
        <v>10</v>
      </c>
      <c r="H75" s="5">
        <f t="shared" si="10"/>
        <v>3.606040117196304E-2</v>
      </c>
      <c r="I75" s="5">
        <f t="shared" si="14"/>
        <v>1.0711655620271805</v>
      </c>
      <c r="J75" s="5">
        <f t="shared" si="11"/>
        <v>99.999999999999929</v>
      </c>
      <c r="K75" s="4" t="s">
        <v>137</v>
      </c>
      <c r="L75" s="4" t="s">
        <v>137</v>
      </c>
      <c r="M75" s="4">
        <v>10</v>
      </c>
      <c r="N75" s="4" t="s">
        <v>137</v>
      </c>
      <c r="O75" s="4" t="s">
        <v>137</v>
      </c>
      <c r="P75" s="4" t="s">
        <v>137</v>
      </c>
      <c r="Q75" s="4" t="s">
        <v>137</v>
      </c>
      <c r="R75" s="4" t="s">
        <v>137</v>
      </c>
      <c r="S75" s="4" t="s">
        <v>137</v>
      </c>
      <c r="T75" s="4" t="s">
        <v>137</v>
      </c>
      <c r="U75" s="4" t="s">
        <v>137</v>
      </c>
      <c r="V75" s="4" t="s">
        <v>137</v>
      </c>
      <c r="W75" s="4" t="s">
        <v>137</v>
      </c>
      <c r="X75" s="4" t="s">
        <v>137</v>
      </c>
      <c r="Y75" s="4" t="s">
        <v>137</v>
      </c>
    </row>
    <row r="76" spans="1:25">
      <c r="A76" s="26">
        <f t="shared" si="12"/>
        <v>353.25</v>
      </c>
      <c r="B76" s="26">
        <f t="shared" si="13"/>
        <v>3.4883227176220797</v>
      </c>
      <c r="C76" s="14" t="s">
        <v>13</v>
      </c>
      <c r="D76" s="25" t="s">
        <v>60</v>
      </c>
      <c r="E76" s="2" t="s">
        <v>19</v>
      </c>
      <c r="F76" s="4">
        <v>4</v>
      </c>
      <c r="G76" s="5">
        <f t="shared" si="9"/>
        <v>91.8125</v>
      </c>
      <c r="H76" s="5">
        <f t="shared" si="10"/>
        <v>1.0396319886765746</v>
      </c>
      <c r="I76" s="5">
        <f t="shared" si="14"/>
        <v>29.803205518360727</v>
      </c>
      <c r="J76" s="5">
        <f t="shared" si="11"/>
        <v>29.803205518360727</v>
      </c>
      <c r="K76" s="4">
        <v>5.25</v>
      </c>
      <c r="L76" s="4">
        <v>5</v>
      </c>
      <c r="M76" s="4">
        <v>9</v>
      </c>
      <c r="N76" s="4">
        <v>5</v>
      </c>
      <c r="O76" s="4">
        <v>6.5625</v>
      </c>
      <c r="P76" s="4">
        <v>5</v>
      </c>
      <c r="Q76" s="4">
        <v>7</v>
      </c>
      <c r="R76" s="4">
        <v>10</v>
      </c>
      <c r="S76" s="4">
        <v>6</v>
      </c>
      <c r="T76" s="4">
        <v>5</v>
      </c>
      <c r="U76" s="4">
        <v>6</v>
      </c>
      <c r="V76" s="4">
        <v>8</v>
      </c>
      <c r="W76" s="4">
        <v>6</v>
      </c>
      <c r="X76" s="4">
        <v>3</v>
      </c>
      <c r="Y76" s="4">
        <v>5</v>
      </c>
    </row>
    <row r="77" spans="1:25" ht="22.5">
      <c r="A77" s="26">
        <f t="shared" si="12"/>
        <v>353.25</v>
      </c>
      <c r="B77" s="26">
        <f t="shared" si="13"/>
        <v>3.4883227176220797</v>
      </c>
      <c r="C77" s="14" t="s">
        <v>13</v>
      </c>
      <c r="D77" s="25" t="s">
        <v>60</v>
      </c>
      <c r="E77" s="2" t="s">
        <v>140</v>
      </c>
      <c r="F77" s="4">
        <v>4</v>
      </c>
      <c r="G77" s="5">
        <f t="shared" si="9"/>
        <v>91.8125</v>
      </c>
      <c r="H77" s="5">
        <f t="shared" si="10"/>
        <v>1.0396319886765746</v>
      </c>
      <c r="I77" s="5">
        <f t="shared" si="14"/>
        <v>29.803205518360727</v>
      </c>
      <c r="J77" s="5">
        <f t="shared" si="11"/>
        <v>59.606411036721454</v>
      </c>
      <c r="K77" s="4">
        <v>5.25</v>
      </c>
      <c r="L77" s="4">
        <v>5</v>
      </c>
      <c r="M77" s="4">
        <v>9</v>
      </c>
      <c r="N77" s="4">
        <v>5</v>
      </c>
      <c r="O77" s="4">
        <v>6.5625</v>
      </c>
      <c r="P77" s="4">
        <v>5</v>
      </c>
      <c r="Q77" s="4">
        <v>7</v>
      </c>
      <c r="R77" s="4">
        <v>10</v>
      </c>
      <c r="S77" s="4">
        <v>6</v>
      </c>
      <c r="T77" s="4">
        <v>5</v>
      </c>
      <c r="U77" s="4">
        <v>6</v>
      </c>
      <c r="V77" s="4">
        <v>8</v>
      </c>
      <c r="W77" s="4">
        <v>6</v>
      </c>
      <c r="X77" s="4">
        <v>3</v>
      </c>
      <c r="Y77" s="4">
        <v>5</v>
      </c>
    </row>
    <row r="78" spans="1:25">
      <c r="A78" s="26">
        <f t="shared" si="12"/>
        <v>353.25</v>
      </c>
      <c r="B78" s="26">
        <f t="shared" si="13"/>
        <v>3.4883227176220797</v>
      </c>
      <c r="C78" s="14" t="s">
        <v>13</v>
      </c>
      <c r="D78" s="25" t="s">
        <v>60</v>
      </c>
      <c r="E78" s="2" t="s">
        <v>77</v>
      </c>
      <c r="F78" s="4">
        <v>4</v>
      </c>
      <c r="G78" s="5">
        <f t="shared" si="9"/>
        <v>18</v>
      </c>
      <c r="H78" s="5">
        <f t="shared" si="10"/>
        <v>0.20382165605095542</v>
      </c>
      <c r="I78" s="5">
        <f t="shared" si="14"/>
        <v>5.8429701765063928</v>
      </c>
      <c r="J78" s="5">
        <f t="shared" si="11"/>
        <v>65.449381213227852</v>
      </c>
      <c r="K78" s="4" t="s">
        <v>137</v>
      </c>
      <c r="L78" s="6" t="s">
        <v>137</v>
      </c>
      <c r="M78" s="6" t="s">
        <v>137</v>
      </c>
      <c r="N78" s="6">
        <v>5</v>
      </c>
      <c r="O78" s="6" t="s">
        <v>137</v>
      </c>
      <c r="P78" s="6" t="s">
        <v>137</v>
      </c>
      <c r="Q78" s="6" t="s">
        <v>137</v>
      </c>
      <c r="R78" s="6" t="s">
        <v>137</v>
      </c>
      <c r="S78" s="6" t="s">
        <v>137</v>
      </c>
      <c r="T78" s="6">
        <v>5</v>
      </c>
      <c r="U78" s="6" t="s">
        <v>137</v>
      </c>
      <c r="V78" s="6">
        <v>8</v>
      </c>
      <c r="W78" s="6" t="s">
        <v>137</v>
      </c>
      <c r="X78" s="6" t="s">
        <v>137</v>
      </c>
      <c r="Y78" s="6" t="s">
        <v>137</v>
      </c>
    </row>
    <row r="79" spans="1:25" ht="22.5">
      <c r="A79" s="26">
        <f t="shared" si="12"/>
        <v>353.25</v>
      </c>
      <c r="B79" s="26">
        <f t="shared" si="13"/>
        <v>3.4883227176220797</v>
      </c>
      <c r="C79" s="14" t="s">
        <v>13</v>
      </c>
      <c r="D79" s="25" t="s">
        <v>61</v>
      </c>
      <c r="E79" s="2" t="s">
        <v>35</v>
      </c>
      <c r="F79" s="4">
        <v>3</v>
      </c>
      <c r="G79" s="5">
        <f t="shared" si="9"/>
        <v>23.5625</v>
      </c>
      <c r="H79" s="5">
        <f t="shared" si="10"/>
        <v>0.20010615711252652</v>
      </c>
      <c r="I79" s="5">
        <f t="shared" si="14"/>
        <v>5.7364576993304937</v>
      </c>
      <c r="J79" s="5">
        <f t="shared" si="11"/>
        <v>71.185838912558353</v>
      </c>
      <c r="K79" s="4" t="s">
        <v>137</v>
      </c>
      <c r="L79" s="4" t="s">
        <v>137</v>
      </c>
      <c r="M79" s="4">
        <v>9</v>
      </c>
      <c r="N79" s="4" t="s">
        <v>137</v>
      </c>
      <c r="O79" s="4">
        <v>6.5625</v>
      </c>
      <c r="P79" s="4" t="s">
        <v>137</v>
      </c>
      <c r="Q79" s="4" t="s">
        <v>137</v>
      </c>
      <c r="R79" s="4" t="s">
        <v>137</v>
      </c>
      <c r="S79" s="4" t="s">
        <v>137</v>
      </c>
      <c r="T79" s="4" t="s">
        <v>137</v>
      </c>
      <c r="U79" s="4" t="s">
        <v>137</v>
      </c>
      <c r="V79" s="4">
        <v>8</v>
      </c>
      <c r="W79" s="4" t="s">
        <v>137</v>
      </c>
      <c r="X79" s="4" t="s">
        <v>137</v>
      </c>
      <c r="Y79" s="4" t="s">
        <v>137</v>
      </c>
    </row>
    <row r="80" spans="1:25" ht="45">
      <c r="A80" s="26">
        <f t="shared" si="12"/>
        <v>353.25</v>
      </c>
      <c r="B80" s="26">
        <f t="shared" si="13"/>
        <v>3.4883227176220797</v>
      </c>
      <c r="C80" s="14" t="s">
        <v>13</v>
      </c>
      <c r="D80" s="25" t="s">
        <v>60</v>
      </c>
      <c r="E80" s="2" t="s">
        <v>151</v>
      </c>
      <c r="F80" s="4">
        <v>3</v>
      </c>
      <c r="G80" s="5">
        <f t="shared" si="9"/>
        <v>21.5625</v>
      </c>
      <c r="H80" s="5">
        <f t="shared" si="10"/>
        <v>0.18312101910828027</v>
      </c>
      <c r="I80" s="5">
        <f t="shared" si="14"/>
        <v>5.2495435179549625</v>
      </c>
      <c r="J80" s="5">
        <f t="shared" si="11"/>
        <v>76.435382430513314</v>
      </c>
      <c r="K80" s="4" t="s">
        <v>137</v>
      </c>
      <c r="L80" s="4" t="s">
        <v>137</v>
      </c>
      <c r="M80" s="4" t="s">
        <v>137</v>
      </c>
      <c r="N80" s="4">
        <v>5</v>
      </c>
      <c r="O80" s="4">
        <v>6.5625</v>
      </c>
      <c r="P80" s="4" t="s">
        <v>137</v>
      </c>
      <c r="Q80" s="4" t="s">
        <v>137</v>
      </c>
      <c r="R80" s="4">
        <v>10</v>
      </c>
      <c r="S80" s="4" t="s">
        <v>137</v>
      </c>
      <c r="T80" s="4" t="s">
        <v>137</v>
      </c>
      <c r="U80" s="4" t="s">
        <v>137</v>
      </c>
      <c r="V80" s="4" t="s">
        <v>137</v>
      </c>
      <c r="W80" s="4" t="s">
        <v>137</v>
      </c>
      <c r="X80" s="4" t="s">
        <v>137</v>
      </c>
      <c r="Y80" s="4" t="s">
        <v>137</v>
      </c>
    </row>
    <row r="81" spans="1:25" ht="22.5">
      <c r="A81" s="26">
        <f t="shared" si="12"/>
        <v>353.25</v>
      </c>
      <c r="B81" s="26">
        <f t="shared" si="13"/>
        <v>3.4883227176220797</v>
      </c>
      <c r="C81" s="14" t="s">
        <v>13</v>
      </c>
      <c r="D81" s="25" t="s">
        <v>61</v>
      </c>
      <c r="E81" s="2" t="s">
        <v>30</v>
      </c>
      <c r="F81" s="4">
        <v>3</v>
      </c>
      <c r="G81" s="5">
        <f t="shared" si="9"/>
        <v>15.5625</v>
      </c>
      <c r="H81" s="5">
        <f t="shared" si="10"/>
        <v>0.1321656050955414</v>
      </c>
      <c r="I81" s="5">
        <f t="shared" si="14"/>
        <v>3.7888009738283634</v>
      </c>
      <c r="J81" s="5">
        <f t="shared" si="11"/>
        <v>80.224183404341673</v>
      </c>
      <c r="K81" s="4" t="s">
        <v>137</v>
      </c>
      <c r="L81" s="6" t="s">
        <v>137</v>
      </c>
      <c r="M81" s="6">
        <v>9</v>
      </c>
      <c r="N81" s="6" t="s">
        <v>137</v>
      </c>
      <c r="O81" s="6">
        <v>6.5625</v>
      </c>
      <c r="P81" s="6" t="s">
        <v>137</v>
      </c>
      <c r="Q81" s="6" t="s">
        <v>137</v>
      </c>
      <c r="R81" s="6" t="s">
        <v>137</v>
      </c>
      <c r="S81" s="6" t="s">
        <v>137</v>
      </c>
      <c r="T81" s="6" t="s">
        <v>137</v>
      </c>
      <c r="U81" s="6" t="s">
        <v>137</v>
      </c>
      <c r="V81" s="6" t="s">
        <v>137</v>
      </c>
      <c r="W81" s="6" t="s">
        <v>137</v>
      </c>
      <c r="X81" s="6" t="s">
        <v>137</v>
      </c>
      <c r="Y81" s="6" t="s">
        <v>137</v>
      </c>
    </row>
    <row r="82" spans="1:25" ht="33.75">
      <c r="A82" s="26">
        <f t="shared" si="12"/>
        <v>353.25</v>
      </c>
      <c r="B82" s="26">
        <f t="shared" si="13"/>
        <v>3.4883227176220797</v>
      </c>
      <c r="C82" s="14" t="s">
        <v>13</v>
      </c>
      <c r="D82" s="25" t="s">
        <v>60</v>
      </c>
      <c r="E82" s="2" t="s">
        <v>142</v>
      </c>
      <c r="F82" s="4">
        <v>3</v>
      </c>
      <c r="G82" s="5">
        <f t="shared" si="9"/>
        <v>15.5625</v>
      </c>
      <c r="H82" s="5">
        <f t="shared" si="10"/>
        <v>0.1321656050955414</v>
      </c>
      <c r="I82" s="5">
        <f t="shared" si="14"/>
        <v>3.7888009738283634</v>
      </c>
      <c r="J82" s="5">
        <f t="shared" si="11"/>
        <v>84.012984378170032</v>
      </c>
      <c r="K82" s="4" t="s">
        <v>137</v>
      </c>
      <c r="L82" s="4" t="s">
        <v>137</v>
      </c>
      <c r="M82" s="4">
        <v>9</v>
      </c>
      <c r="N82" s="4" t="s">
        <v>137</v>
      </c>
      <c r="O82" s="4">
        <v>6.5625</v>
      </c>
      <c r="P82" s="4" t="s">
        <v>137</v>
      </c>
      <c r="Q82" s="4" t="s">
        <v>137</v>
      </c>
      <c r="R82" s="4" t="s">
        <v>137</v>
      </c>
      <c r="S82" s="4" t="s">
        <v>137</v>
      </c>
      <c r="T82" s="4" t="s">
        <v>137</v>
      </c>
      <c r="U82" s="4" t="s">
        <v>137</v>
      </c>
      <c r="V82" s="4" t="s">
        <v>137</v>
      </c>
      <c r="W82" s="4" t="s">
        <v>137</v>
      </c>
      <c r="X82" s="4" t="s">
        <v>137</v>
      </c>
      <c r="Y82" s="4" t="s">
        <v>137</v>
      </c>
    </row>
    <row r="83" spans="1:25" ht="22.5">
      <c r="A83" s="26">
        <f t="shared" si="12"/>
        <v>353.25</v>
      </c>
      <c r="B83" s="26">
        <f t="shared" si="13"/>
        <v>3.4883227176220797</v>
      </c>
      <c r="C83" s="14" t="s">
        <v>13</v>
      </c>
      <c r="D83" s="25" t="s">
        <v>61</v>
      </c>
      <c r="E83" s="2" t="s">
        <v>84</v>
      </c>
      <c r="F83" s="4">
        <v>4</v>
      </c>
      <c r="G83" s="5">
        <f t="shared" si="9"/>
        <v>11.5625</v>
      </c>
      <c r="H83" s="5">
        <f t="shared" si="10"/>
        <v>0.13092710544939845</v>
      </c>
      <c r="I83" s="5">
        <f t="shared" si="14"/>
        <v>3.7532968147697314</v>
      </c>
      <c r="J83" s="5">
        <f t="shared" si="11"/>
        <v>87.766281192939758</v>
      </c>
      <c r="K83" s="4" t="s">
        <v>137</v>
      </c>
      <c r="L83" s="4" t="s">
        <v>137</v>
      </c>
      <c r="M83" s="4" t="s">
        <v>137</v>
      </c>
      <c r="N83" s="4">
        <v>5</v>
      </c>
      <c r="O83" s="4">
        <v>6.5625</v>
      </c>
      <c r="P83" s="4" t="s">
        <v>137</v>
      </c>
      <c r="Q83" s="4" t="s">
        <v>137</v>
      </c>
      <c r="R83" s="4" t="s">
        <v>137</v>
      </c>
      <c r="S83" s="4" t="s">
        <v>137</v>
      </c>
      <c r="T83" s="4" t="s">
        <v>137</v>
      </c>
      <c r="U83" s="4" t="s">
        <v>137</v>
      </c>
      <c r="V83" s="4" t="s">
        <v>137</v>
      </c>
      <c r="W83" s="4" t="s">
        <v>137</v>
      </c>
      <c r="X83" s="4" t="s">
        <v>137</v>
      </c>
      <c r="Y83" s="4" t="s">
        <v>137</v>
      </c>
    </row>
    <row r="84" spans="1:25" ht="22.5">
      <c r="A84" s="26">
        <f t="shared" si="12"/>
        <v>353.25</v>
      </c>
      <c r="B84" s="26">
        <f t="shared" si="13"/>
        <v>3.4883227176220797</v>
      </c>
      <c r="C84" s="14" t="s">
        <v>13</v>
      </c>
      <c r="D84" s="25" t="s">
        <v>61</v>
      </c>
      <c r="E84" s="2" t="s">
        <v>76</v>
      </c>
      <c r="F84" s="4">
        <v>3</v>
      </c>
      <c r="G84" s="5">
        <f t="shared" si="9"/>
        <v>11.5625</v>
      </c>
      <c r="H84" s="5">
        <f t="shared" si="10"/>
        <v>9.8195329087048838E-2</v>
      </c>
      <c r="I84" s="5">
        <f t="shared" si="14"/>
        <v>2.8149726110772986</v>
      </c>
      <c r="J84" s="5">
        <f t="shared" si="11"/>
        <v>90.581253804017052</v>
      </c>
      <c r="K84" s="4" t="s">
        <v>137</v>
      </c>
      <c r="L84" s="6" t="s">
        <v>137</v>
      </c>
      <c r="M84" s="6" t="s">
        <v>137</v>
      </c>
      <c r="N84" s="6">
        <v>5</v>
      </c>
      <c r="O84" s="6">
        <v>6.5625</v>
      </c>
      <c r="P84" s="6" t="s">
        <v>137</v>
      </c>
      <c r="Q84" s="6" t="s">
        <v>137</v>
      </c>
      <c r="R84" s="6" t="s">
        <v>137</v>
      </c>
      <c r="S84" s="6" t="s">
        <v>137</v>
      </c>
      <c r="T84" s="6" t="s">
        <v>137</v>
      </c>
      <c r="U84" s="6" t="s">
        <v>137</v>
      </c>
      <c r="V84" s="6" t="s">
        <v>137</v>
      </c>
      <c r="W84" s="6" t="s">
        <v>137</v>
      </c>
      <c r="X84" s="6" t="s">
        <v>137</v>
      </c>
      <c r="Y84" s="6" t="s">
        <v>137</v>
      </c>
    </row>
    <row r="85" spans="1:25" ht="22.5">
      <c r="A85" s="26">
        <f t="shared" si="12"/>
        <v>353.25</v>
      </c>
      <c r="B85" s="26">
        <f t="shared" si="13"/>
        <v>3.4883227176220797</v>
      </c>
      <c r="C85" s="14" t="s">
        <v>13</v>
      </c>
      <c r="D85" s="25" t="s">
        <v>60</v>
      </c>
      <c r="E85" s="2" t="s">
        <v>99</v>
      </c>
      <c r="F85" s="4">
        <v>3</v>
      </c>
      <c r="G85" s="5">
        <f t="shared" si="9"/>
        <v>11.5625</v>
      </c>
      <c r="H85" s="5">
        <f t="shared" si="10"/>
        <v>9.8195329087048838E-2</v>
      </c>
      <c r="I85" s="5">
        <f t="shared" si="14"/>
        <v>2.8149726110772986</v>
      </c>
      <c r="J85" s="5">
        <f t="shared" si="11"/>
        <v>93.396226415094347</v>
      </c>
      <c r="K85" s="4" t="s">
        <v>137</v>
      </c>
      <c r="L85" s="4" t="s">
        <v>137</v>
      </c>
      <c r="M85" s="4" t="s">
        <v>137</v>
      </c>
      <c r="N85" s="4">
        <v>5</v>
      </c>
      <c r="O85" s="4">
        <v>6.5625</v>
      </c>
      <c r="P85" s="4" t="s">
        <v>137</v>
      </c>
      <c r="Q85" s="4" t="s">
        <v>137</v>
      </c>
      <c r="R85" s="4" t="s">
        <v>137</v>
      </c>
      <c r="S85" s="4" t="s">
        <v>137</v>
      </c>
      <c r="T85" s="4" t="s">
        <v>137</v>
      </c>
      <c r="U85" s="4" t="s">
        <v>137</v>
      </c>
      <c r="V85" s="4" t="s">
        <v>137</v>
      </c>
      <c r="W85" s="4" t="s">
        <v>137</v>
      </c>
      <c r="X85" s="4" t="s">
        <v>137</v>
      </c>
      <c r="Y85" s="4" t="s">
        <v>137</v>
      </c>
    </row>
    <row r="86" spans="1:25" ht="22.5">
      <c r="A86" s="26">
        <f t="shared" si="12"/>
        <v>353.25</v>
      </c>
      <c r="B86" s="26">
        <f t="shared" si="13"/>
        <v>3.4883227176220797</v>
      </c>
      <c r="C86" s="14" t="s">
        <v>13</v>
      </c>
      <c r="D86" s="25" t="s">
        <v>60</v>
      </c>
      <c r="E86" s="2" t="s">
        <v>55</v>
      </c>
      <c r="F86" s="4">
        <v>2</v>
      </c>
      <c r="G86" s="5">
        <f t="shared" si="9"/>
        <v>14.5625</v>
      </c>
      <c r="H86" s="5">
        <f t="shared" si="10"/>
        <v>8.2448690728945506E-2</v>
      </c>
      <c r="I86" s="5">
        <f t="shared" si="14"/>
        <v>2.3635625887603986</v>
      </c>
      <c r="J86" s="5">
        <f t="shared" si="11"/>
        <v>95.759789003854749</v>
      </c>
      <c r="K86" s="4" t="s">
        <v>137</v>
      </c>
      <c r="L86" s="6" t="s">
        <v>137</v>
      </c>
      <c r="M86" s="6" t="s">
        <v>137</v>
      </c>
      <c r="N86" s="6" t="s">
        <v>137</v>
      </c>
      <c r="O86" s="6">
        <v>6.5625</v>
      </c>
      <c r="P86" s="6" t="s">
        <v>137</v>
      </c>
      <c r="Q86" s="6" t="s">
        <v>137</v>
      </c>
      <c r="R86" s="6" t="s">
        <v>137</v>
      </c>
      <c r="S86" s="6" t="s">
        <v>137</v>
      </c>
      <c r="T86" s="6" t="s">
        <v>137</v>
      </c>
      <c r="U86" s="6" t="s">
        <v>137</v>
      </c>
      <c r="V86" s="6">
        <v>8</v>
      </c>
      <c r="W86" s="6" t="s">
        <v>137</v>
      </c>
      <c r="X86" s="6" t="s">
        <v>137</v>
      </c>
      <c r="Y86" s="6" t="s">
        <v>137</v>
      </c>
    </row>
    <row r="87" spans="1:25" ht="33.75">
      <c r="A87" s="26">
        <f t="shared" si="12"/>
        <v>353.25</v>
      </c>
      <c r="B87" s="26">
        <f t="shared" si="13"/>
        <v>3.4883227176220797</v>
      </c>
      <c r="C87" s="14" t="s">
        <v>13</v>
      </c>
      <c r="D87" s="25" t="s">
        <v>60</v>
      </c>
      <c r="E87" s="2" t="s">
        <v>95</v>
      </c>
      <c r="F87" s="4">
        <v>2</v>
      </c>
      <c r="G87" s="5">
        <f t="shared" si="9"/>
        <v>14.5625</v>
      </c>
      <c r="H87" s="5">
        <f t="shared" si="10"/>
        <v>8.2448690728945506E-2</v>
      </c>
      <c r="I87" s="5">
        <f t="shared" si="14"/>
        <v>2.3635625887603986</v>
      </c>
      <c r="J87" s="5">
        <f t="shared" si="11"/>
        <v>98.123351592615151</v>
      </c>
      <c r="K87" s="4" t="s">
        <v>137</v>
      </c>
      <c r="L87" s="4" t="s">
        <v>137</v>
      </c>
      <c r="M87" s="4" t="s">
        <v>137</v>
      </c>
      <c r="N87" s="4" t="s">
        <v>137</v>
      </c>
      <c r="O87" s="4">
        <v>6.5625</v>
      </c>
      <c r="P87" s="4" t="s">
        <v>137</v>
      </c>
      <c r="Q87" s="4" t="s">
        <v>137</v>
      </c>
      <c r="R87" s="4" t="s">
        <v>137</v>
      </c>
      <c r="S87" s="4" t="s">
        <v>137</v>
      </c>
      <c r="T87" s="4" t="s">
        <v>137</v>
      </c>
      <c r="U87" s="4" t="s">
        <v>137</v>
      </c>
      <c r="V87" s="4">
        <v>8</v>
      </c>
      <c r="W87" s="4" t="s">
        <v>137</v>
      </c>
      <c r="X87" s="4" t="s">
        <v>137</v>
      </c>
      <c r="Y87" s="4" t="s">
        <v>137</v>
      </c>
    </row>
    <row r="88" spans="1:25" ht="22.5">
      <c r="A88" s="26">
        <f t="shared" si="12"/>
        <v>353.25</v>
      </c>
      <c r="B88" s="26">
        <f t="shared" si="13"/>
        <v>3.4883227176220797</v>
      </c>
      <c r="C88" s="14" t="s">
        <v>13</v>
      </c>
      <c r="D88" s="25" t="s">
        <v>60</v>
      </c>
      <c r="E88" s="2" t="s">
        <v>100</v>
      </c>
      <c r="F88" s="4">
        <v>2</v>
      </c>
      <c r="G88" s="5">
        <f t="shared" si="9"/>
        <v>11.5625</v>
      </c>
      <c r="H88" s="5">
        <f t="shared" si="10"/>
        <v>6.5463552724699225E-2</v>
      </c>
      <c r="I88" s="5">
        <f t="shared" si="14"/>
        <v>1.8766484073848657</v>
      </c>
      <c r="J88" s="5">
        <f t="shared" si="11"/>
        <v>100.00000000000001</v>
      </c>
      <c r="K88" s="4" t="s">
        <v>137</v>
      </c>
      <c r="L88" s="4" t="s">
        <v>137</v>
      </c>
      <c r="M88" s="4" t="s">
        <v>137</v>
      </c>
      <c r="N88" s="4">
        <v>5</v>
      </c>
      <c r="O88" s="4">
        <v>6.5625</v>
      </c>
      <c r="P88" s="4" t="s">
        <v>137</v>
      </c>
      <c r="Q88" s="4" t="s">
        <v>137</v>
      </c>
      <c r="R88" s="4" t="s">
        <v>137</v>
      </c>
      <c r="S88" s="4" t="s">
        <v>137</v>
      </c>
      <c r="T88" s="4" t="s">
        <v>137</v>
      </c>
      <c r="U88" s="4" t="s">
        <v>137</v>
      </c>
      <c r="V88" s="4" t="s">
        <v>137</v>
      </c>
      <c r="W88" s="4" t="s">
        <v>137</v>
      </c>
      <c r="X88" s="4" t="s">
        <v>137</v>
      </c>
      <c r="Y88" s="4" t="s">
        <v>137</v>
      </c>
    </row>
    <row r="89" spans="1:25" ht="22.5">
      <c r="A89" s="26">
        <f t="shared" si="12"/>
        <v>84.6875</v>
      </c>
      <c r="B89" s="26">
        <f t="shared" si="13"/>
        <v>3.8000000000000003</v>
      </c>
      <c r="C89" s="16" t="s">
        <v>6</v>
      </c>
      <c r="D89" s="25" t="s">
        <v>61</v>
      </c>
      <c r="E89" s="2" t="s">
        <v>20</v>
      </c>
      <c r="F89" s="4">
        <v>4</v>
      </c>
      <c r="G89" s="5">
        <f t="shared" si="9"/>
        <v>16.9375</v>
      </c>
      <c r="H89" s="5">
        <f t="shared" si="10"/>
        <v>0.8</v>
      </c>
      <c r="I89" s="5">
        <f t="shared" si="14"/>
        <v>21.052631578947366</v>
      </c>
      <c r="J89" s="5">
        <f t="shared" si="11"/>
        <v>21.052631578947366</v>
      </c>
      <c r="K89" s="4" t="s">
        <v>137</v>
      </c>
      <c r="L89" s="6" t="s">
        <v>137</v>
      </c>
      <c r="M89" s="6" t="s">
        <v>137</v>
      </c>
      <c r="N89" s="6" t="s">
        <v>137</v>
      </c>
      <c r="O89" s="6">
        <v>2.9375</v>
      </c>
      <c r="P89" s="6" t="s">
        <v>137</v>
      </c>
      <c r="Q89" s="6" t="s">
        <v>137</v>
      </c>
      <c r="R89" s="6" t="s">
        <v>137</v>
      </c>
      <c r="S89" s="6">
        <v>10</v>
      </c>
      <c r="T89" s="6">
        <v>0</v>
      </c>
      <c r="U89" s="6">
        <v>4</v>
      </c>
      <c r="V89" s="6" t="s">
        <v>137</v>
      </c>
      <c r="W89" s="6" t="s">
        <v>137</v>
      </c>
      <c r="X89" s="6" t="s">
        <v>137</v>
      </c>
      <c r="Y89" s="6" t="s">
        <v>137</v>
      </c>
    </row>
    <row r="90" spans="1:25" ht="45">
      <c r="A90" s="26">
        <f t="shared" si="12"/>
        <v>84.6875</v>
      </c>
      <c r="B90" s="26">
        <f t="shared" si="13"/>
        <v>3.8000000000000003</v>
      </c>
      <c r="C90" s="16" t="s">
        <v>6</v>
      </c>
      <c r="D90" s="25" t="s">
        <v>60</v>
      </c>
      <c r="E90" s="2" t="s">
        <v>21</v>
      </c>
      <c r="F90" s="4">
        <v>4</v>
      </c>
      <c r="G90" s="5">
        <f t="shared" si="9"/>
        <v>16.9375</v>
      </c>
      <c r="H90" s="5">
        <f t="shared" si="10"/>
        <v>0.8</v>
      </c>
      <c r="I90" s="5">
        <f t="shared" si="14"/>
        <v>21.052631578947366</v>
      </c>
      <c r="J90" s="5">
        <f t="shared" si="11"/>
        <v>42.105263157894733</v>
      </c>
      <c r="K90" s="4" t="s">
        <v>137</v>
      </c>
      <c r="L90" s="6" t="s">
        <v>137</v>
      </c>
      <c r="M90" s="6" t="s">
        <v>137</v>
      </c>
      <c r="N90" s="6" t="s">
        <v>137</v>
      </c>
      <c r="O90" s="6">
        <v>2.9375</v>
      </c>
      <c r="P90" s="6" t="s">
        <v>137</v>
      </c>
      <c r="Q90" s="6" t="s">
        <v>137</v>
      </c>
      <c r="R90" s="6" t="s">
        <v>137</v>
      </c>
      <c r="S90" s="6">
        <v>10</v>
      </c>
      <c r="T90" s="6">
        <v>0</v>
      </c>
      <c r="U90" s="6">
        <v>4</v>
      </c>
      <c r="V90" s="6" t="s">
        <v>137</v>
      </c>
      <c r="W90" s="6" t="s">
        <v>137</v>
      </c>
      <c r="X90" s="6" t="s">
        <v>137</v>
      </c>
      <c r="Y90" s="6" t="s">
        <v>137</v>
      </c>
    </row>
    <row r="91" spans="1:25" ht="22.5">
      <c r="A91" s="26">
        <f t="shared" si="12"/>
        <v>84.6875</v>
      </c>
      <c r="B91" s="26">
        <f t="shared" si="13"/>
        <v>3.8000000000000003</v>
      </c>
      <c r="C91" s="16" t="s">
        <v>6</v>
      </c>
      <c r="D91" s="25" t="s">
        <v>60</v>
      </c>
      <c r="E91" s="2" t="s">
        <v>83</v>
      </c>
      <c r="F91" s="4">
        <v>4</v>
      </c>
      <c r="G91" s="5">
        <f t="shared" si="9"/>
        <v>16.9375</v>
      </c>
      <c r="H91" s="5">
        <f t="shared" si="10"/>
        <v>0.8</v>
      </c>
      <c r="I91" s="5">
        <f t="shared" si="14"/>
        <v>21.052631578947366</v>
      </c>
      <c r="J91" s="5">
        <f t="shared" si="11"/>
        <v>63.157894736842096</v>
      </c>
      <c r="K91" s="4" t="s">
        <v>137</v>
      </c>
      <c r="L91" s="6" t="s">
        <v>137</v>
      </c>
      <c r="M91" s="6" t="s">
        <v>137</v>
      </c>
      <c r="N91" s="6" t="s">
        <v>137</v>
      </c>
      <c r="O91" s="6">
        <v>2.9375</v>
      </c>
      <c r="P91" s="6" t="s">
        <v>137</v>
      </c>
      <c r="Q91" s="6" t="s">
        <v>137</v>
      </c>
      <c r="R91" s="6" t="s">
        <v>137</v>
      </c>
      <c r="S91" s="6">
        <v>10</v>
      </c>
      <c r="T91" s="6">
        <v>0</v>
      </c>
      <c r="U91" s="6">
        <v>4</v>
      </c>
      <c r="V91" s="6" t="s">
        <v>137</v>
      </c>
      <c r="W91" s="6" t="s">
        <v>137</v>
      </c>
      <c r="X91" s="6" t="s">
        <v>137</v>
      </c>
      <c r="Y91" s="6" t="s">
        <v>137</v>
      </c>
    </row>
    <row r="92" spans="1:25" ht="33.75">
      <c r="A92" s="26">
        <f t="shared" si="12"/>
        <v>84.6875</v>
      </c>
      <c r="B92" s="26">
        <f t="shared" si="13"/>
        <v>3.8000000000000003</v>
      </c>
      <c r="C92" s="16" t="s">
        <v>6</v>
      </c>
      <c r="D92" s="25" t="s">
        <v>60</v>
      </c>
      <c r="E92" s="2" t="s">
        <v>23</v>
      </c>
      <c r="F92" s="4">
        <v>4</v>
      </c>
      <c r="G92" s="5">
        <f t="shared" si="9"/>
        <v>16.9375</v>
      </c>
      <c r="H92" s="5">
        <f t="shared" si="10"/>
        <v>0.8</v>
      </c>
      <c r="I92" s="5">
        <f t="shared" si="14"/>
        <v>21.052631578947366</v>
      </c>
      <c r="J92" s="5">
        <f t="shared" si="11"/>
        <v>84.210526315789465</v>
      </c>
      <c r="K92" s="4" t="s">
        <v>137</v>
      </c>
      <c r="L92" s="6" t="s">
        <v>137</v>
      </c>
      <c r="M92" s="6" t="s">
        <v>137</v>
      </c>
      <c r="N92" s="6" t="s">
        <v>137</v>
      </c>
      <c r="O92" s="6">
        <v>2.9375</v>
      </c>
      <c r="P92" s="6" t="s">
        <v>137</v>
      </c>
      <c r="Q92" s="6" t="s">
        <v>137</v>
      </c>
      <c r="R92" s="6" t="s">
        <v>137</v>
      </c>
      <c r="S92" s="6">
        <v>10</v>
      </c>
      <c r="T92" s="6">
        <v>0</v>
      </c>
      <c r="U92" s="6">
        <v>4</v>
      </c>
      <c r="V92" s="6" t="s">
        <v>137</v>
      </c>
      <c r="W92" s="6" t="s">
        <v>137</v>
      </c>
      <c r="X92" s="6" t="s">
        <v>137</v>
      </c>
      <c r="Y92" s="6" t="s">
        <v>137</v>
      </c>
    </row>
    <row r="93" spans="1:25" ht="33.75">
      <c r="A93" s="26">
        <f t="shared" si="12"/>
        <v>84.6875</v>
      </c>
      <c r="B93" s="26">
        <f t="shared" si="13"/>
        <v>3.8000000000000003</v>
      </c>
      <c r="C93" s="16" t="s">
        <v>6</v>
      </c>
      <c r="D93" s="25" t="s">
        <v>61</v>
      </c>
      <c r="E93" s="2" t="s">
        <v>22</v>
      </c>
      <c r="F93" s="4">
        <v>3</v>
      </c>
      <c r="G93" s="5">
        <f t="shared" si="9"/>
        <v>16.9375</v>
      </c>
      <c r="H93" s="5">
        <f t="shared" si="10"/>
        <v>0.60000000000000009</v>
      </c>
      <c r="I93" s="5">
        <f t="shared" si="14"/>
        <v>15.789473684210527</v>
      </c>
      <c r="J93" s="5">
        <f t="shared" si="11"/>
        <v>100</v>
      </c>
      <c r="K93" s="4" t="s">
        <v>137</v>
      </c>
      <c r="L93" s="6" t="s">
        <v>137</v>
      </c>
      <c r="M93" s="6" t="s">
        <v>137</v>
      </c>
      <c r="N93" s="6" t="s">
        <v>137</v>
      </c>
      <c r="O93" s="6">
        <v>2.9375</v>
      </c>
      <c r="P93" s="6" t="s">
        <v>137</v>
      </c>
      <c r="Q93" s="6" t="s">
        <v>137</v>
      </c>
      <c r="R93" s="6" t="s">
        <v>137</v>
      </c>
      <c r="S93" s="6">
        <v>10</v>
      </c>
      <c r="T93" s="6">
        <v>0</v>
      </c>
      <c r="U93" s="6">
        <v>4</v>
      </c>
      <c r="V93" s="6" t="s">
        <v>137</v>
      </c>
      <c r="W93" s="6" t="s">
        <v>137</v>
      </c>
      <c r="X93" s="6" t="s">
        <v>137</v>
      </c>
      <c r="Y93" s="6" t="s">
        <v>137</v>
      </c>
    </row>
    <row r="94" spans="1:25" ht="33.75">
      <c r="A94" s="26">
        <f t="shared" si="12"/>
        <v>68</v>
      </c>
      <c r="B94" s="26">
        <f t="shared" si="13"/>
        <v>3.5</v>
      </c>
      <c r="C94" s="17" t="s">
        <v>11</v>
      </c>
      <c r="D94" s="25" t="s">
        <v>60</v>
      </c>
      <c r="E94" s="2" t="s">
        <v>152</v>
      </c>
      <c r="F94" s="4">
        <v>4</v>
      </c>
      <c r="G94" s="5">
        <f t="shared" si="9"/>
        <v>17</v>
      </c>
      <c r="H94" s="5">
        <f t="shared" si="10"/>
        <v>1</v>
      </c>
      <c r="I94" s="5">
        <f t="shared" si="14"/>
        <v>28.571428571428569</v>
      </c>
      <c r="J94" s="5">
        <f t="shared" si="11"/>
        <v>28.571428571428569</v>
      </c>
      <c r="K94" s="4" t="s">
        <v>137</v>
      </c>
      <c r="L94" s="6" t="s">
        <v>137</v>
      </c>
      <c r="M94" s="6" t="s">
        <v>137</v>
      </c>
      <c r="N94" s="6" t="s">
        <v>137</v>
      </c>
      <c r="O94" s="6" t="s">
        <v>137</v>
      </c>
      <c r="P94" s="6">
        <v>5</v>
      </c>
      <c r="Q94" s="6" t="s">
        <v>137</v>
      </c>
      <c r="R94" s="6" t="s">
        <v>137</v>
      </c>
      <c r="S94" s="6" t="s">
        <v>137</v>
      </c>
      <c r="T94" s="6" t="s">
        <v>137</v>
      </c>
      <c r="U94" s="6" t="s">
        <v>137</v>
      </c>
      <c r="V94" s="6">
        <v>7</v>
      </c>
      <c r="W94" s="6" t="s">
        <v>137</v>
      </c>
      <c r="X94" s="6" t="s">
        <v>137</v>
      </c>
      <c r="Y94" s="6">
        <v>5</v>
      </c>
    </row>
    <row r="95" spans="1:25" ht="33.75">
      <c r="A95" s="26">
        <f t="shared" si="12"/>
        <v>68</v>
      </c>
      <c r="B95" s="26">
        <f t="shared" si="13"/>
        <v>3.5</v>
      </c>
      <c r="C95" s="17" t="s">
        <v>11</v>
      </c>
      <c r="D95" s="25" t="s">
        <v>60</v>
      </c>
      <c r="E95" s="2" t="s">
        <v>153</v>
      </c>
      <c r="F95" s="4">
        <v>4</v>
      </c>
      <c r="G95" s="5">
        <f t="shared" si="9"/>
        <v>17</v>
      </c>
      <c r="H95" s="5">
        <f t="shared" si="10"/>
        <v>1</v>
      </c>
      <c r="I95" s="5">
        <f t="shared" si="14"/>
        <v>28.571428571428569</v>
      </c>
      <c r="J95" s="5">
        <f t="shared" si="11"/>
        <v>57.142857142857139</v>
      </c>
      <c r="K95" s="4" t="s">
        <v>137</v>
      </c>
      <c r="L95" s="4" t="s">
        <v>137</v>
      </c>
      <c r="M95" s="4" t="s">
        <v>137</v>
      </c>
      <c r="N95" s="4" t="s">
        <v>137</v>
      </c>
      <c r="O95" s="4" t="s">
        <v>137</v>
      </c>
      <c r="P95" s="4">
        <v>5</v>
      </c>
      <c r="Q95" s="4" t="s">
        <v>137</v>
      </c>
      <c r="R95" s="4" t="s">
        <v>137</v>
      </c>
      <c r="S95" s="4" t="s">
        <v>137</v>
      </c>
      <c r="T95" s="4" t="s">
        <v>137</v>
      </c>
      <c r="U95" s="4" t="s">
        <v>137</v>
      </c>
      <c r="V95" s="4">
        <v>7</v>
      </c>
      <c r="W95" s="4" t="s">
        <v>137</v>
      </c>
      <c r="X95" s="4" t="s">
        <v>137</v>
      </c>
      <c r="Y95" s="4">
        <v>5</v>
      </c>
    </row>
    <row r="96" spans="1:25" ht="33.75">
      <c r="A96" s="26">
        <f t="shared" si="12"/>
        <v>68</v>
      </c>
      <c r="B96" s="26">
        <f t="shared" si="13"/>
        <v>3.5</v>
      </c>
      <c r="C96" s="17" t="s">
        <v>11</v>
      </c>
      <c r="D96" s="25" t="s">
        <v>61</v>
      </c>
      <c r="E96" s="2" t="s">
        <v>127</v>
      </c>
      <c r="F96" s="4">
        <v>3</v>
      </c>
      <c r="G96" s="5">
        <f t="shared" si="9"/>
        <v>17</v>
      </c>
      <c r="H96" s="5">
        <f t="shared" si="10"/>
        <v>0.75</v>
      </c>
      <c r="I96" s="5">
        <f t="shared" si="14"/>
        <v>21.428571428571427</v>
      </c>
      <c r="J96" s="5">
        <f t="shared" si="11"/>
        <v>78.571428571428569</v>
      </c>
      <c r="K96" s="4" t="s">
        <v>137</v>
      </c>
      <c r="L96" s="6" t="s">
        <v>137</v>
      </c>
      <c r="M96" s="6" t="s">
        <v>137</v>
      </c>
      <c r="N96" s="6" t="s">
        <v>137</v>
      </c>
      <c r="O96" s="6" t="s">
        <v>137</v>
      </c>
      <c r="P96" s="6">
        <v>5</v>
      </c>
      <c r="Q96" s="6" t="s">
        <v>137</v>
      </c>
      <c r="R96" s="6" t="s">
        <v>137</v>
      </c>
      <c r="S96" s="6" t="s">
        <v>137</v>
      </c>
      <c r="T96" s="6" t="s">
        <v>137</v>
      </c>
      <c r="U96" s="6" t="s">
        <v>137</v>
      </c>
      <c r="V96" s="6">
        <v>7</v>
      </c>
      <c r="W96" s="6" t="s">
        <v>137</v>
      </c>
      <c r="X96" s="6" t="s">
        <v>137</v>
      </c>
      <c r="Y96" s="6">
        <v>5</v>
      </c>
    </row>
    <row r="97" spans="1:25" ht="33.75">
      <c r="A97" s="26">
        <f t="shared" si="12"/>
        <v>68</v>
      </c>
      <c r="B97" s="26">
        <f t="shared" si="13"/>
        <v>3.5</v>
      </c>
      <c r="C97" s="17" t="s">
        <v>11</v>
      </c>
      <c r="D97" s="25" t="s">
        <v>60</v>
      </c>
      <c r="E97" s="2" t="s">
        <v>128</v>
      </c>
      <c r="F97" s="4">
        <v>3</v>
      </c>
      <c r="G97" s="5">
        <f t="shared" si="9"/>
        <v>17</v>
      </c>
      <c r="H97" s="5">
        <f t="shared" si="10"/>
        <v>0.75</v>
      </c>
      <c r="I97" s="5">
        <f t="shared" si="14"/>
        <v>21.428571428571427</v>
      </c>
      <c r="J97" s="5">
        <f t="shared" si="11"/>
        <v>100</v>
      </c>
      <c r="K97" s="4" t="s">
        <v>137</v>
      </c>
      <c r="L97" s="6" t="s">
        <v>137</v>
      </c>
      <c r="M97" s="6" t="s">
        <v>137</v>
      </c>
      <c r="N97" s="6" t="s">
        <v>137</v>
      </c>
      <c r="O97" s="6" t="s">
        <v>137</v>
      </c>
      <c r="P97" s="6">
        <v>5</v>
      </c>
      <c r="Q97" s="6" t="s">
        <v>137</v>
      </c>
      <c r="R97" s="6" t="s">
        <v>137</v>
      </c>
      <c r="S97" s="6" t="s">
        <v>137</v>
      </c>
      <c r="T97" s="6" t="s">
        <v>137</v>
      </c>
      <c r="U97" s="6" t="s">
        <v>137</v>
      </c>
      <c r="V97" s="6">
        <v>7</v>
      </c>
      <c r="W97" s="6" t="s">
        <v>137</v>
      </c>
      <c r="X97" s="6" t="s">
        <v>137</v>
      </c>
      <c r="Y97" s="6">
        <v>5</v>
      </c>
    </row>
    <row r="98" spans="1:25" ht="22.5">
      <c r="A98" s="26">
        <f t="shared" si="12"/>
        <v>63</v>
      </c>
      <c r="B98" s="26">
        <f t="shared" si="13"/>
        <v>3.6666666666666665</v>
      </c>
      <c r="C98" s="18" t="s">
        <v>9</v>
      </c>
      <c r="D98" s="25" t="s">
        <v>61</v>
      </c>
      <c r="E98" s="2" t="s">
        <v>124</v>
      </c>
      <c r="F98" s="4">
        <v>4</v>
      </c>
      <c r="G98" s="5">
        <f t="shared" si="9"/>
        <v>21</v>
      </c>
      <c r="H98" s="5">
        <f t="shared" si="10"/>
        <v>1.3333333333333333</v>
      </c>
      <c r="I98" s="5">
        <f t="shared" si="14"/>
        <v>36.363636363636367</v>
      </c>
      <c r="J98" s="5">
        <f t="shared" si="11"/>
        <v>36.363636363636367</v>
      </c>
      <c r="K98" s="4">
        <v>5</v>
      </c>
      <c r="L98" s="6" t="s">
        <v>137</v>
      </c>
      <c r="M98" s="6" t="s">
        <v>137</v>
      </c>
      <c r="N98" s="6">
        <v>5</v>
      </c>
      <c r="O98" s="6" t="s">
        <v>137</v>
      </c>
      <c r="P98" s="6" t="s">
        <v>137</v>
      </c>
      <c r="Q98" s="6" t="s">
        <v>137</v>
      </c>
      <c r="R98" s="6" t="s">
        <v>137</v>
      </c>
      <c r="S98" s="6" t="s">
        <v>137</v>
      </c>
      <c r="T98" s="6" t="s">
        <v>137</v>
      </c>
      <c r="U98" s="6" t="s">
        <v>137</v>
      </c>
      <c r="V98" s="6">
        <v>6</v>
      </c>
      <c r="W98" s="6" t="s">
        <v>137</v>
      </c>
      <c r="X98" s="6" t="s">
        <v>137</v>
      </c>
      <c r="Y98" s="6">
        <v>5</v>
      </c>
    </row>
    <row r="99" spans="1:25">
      <c r="A99" s="26">
        <f t="shared" si="12"/>
        <v>63</v>
      </c>
      <c r="B99" s="26">
        <f t="shared" si="13"/>
        <v>3.6666666666666665</v>
      </c>
      <c r="C99" s="18" t="s">
        <v>9</v>
      </c>
      <c r="D99" s="25" t="s">
        <v>60</v>
      </c>
      <c r="E99" s="2" t="s">
        <v>130</v>
      </c>
      <c r="F99" s="4">
        <v>4</v>
      </c>
      <c r="G99" s="5">
        <f t="shared" ref="G99:G115" si="15">SUM(K99:Y99)</f>
        <v>21</v>
      </c>
      <c r="H99" s="5">
        <f t="shared" ref="H99:H115" si="16">+(G99/A99)*F99</f>
        <v>1.3333333333333333</v>
      </c>
      <c r="I99" s="5">
        <f t="shared" si="14"/>
        <v>36.363636363636367</v>
      </c>
      <c r="J99" s="5">
        <f t="shared" ref="J99:J115" si="17">+IF(C99=C98,I99+J98,I99)</f>
        <v>72.727272727272734</v>
      </c>
      <c r="K99" s="4">
        <v>5</v>
      </c>
      <c r="L99" s="6" t="s">
        <v>137</v>
      </c>
      <c r="M99" s="6" t="s">
        <v>137</v>
      </c>
      <c r="N99" s="6">
        <v>5</v>
      </c>
      <c r="O99" s="6" t="s">
        <v>137</v>
      </c>
      <c r="P99" s="6" t="s">
        <v>137</v>
      </c>
      <c r="Q99" s="6" t="s">
        <v>137</v>
      </c>
      <c r="R99" s="6" t="s">
        <v>137</v>
      </c>
      <c r="S99" s="6" t="s">
        <v>137</v>
      </c>
      <c r="T99" s="6" t="s">
        <v>137</v>
      </c>
      <c r="U99" s="6" t="s">
        <v>137</v>
      </c>
      <c r="V99" s="6">
        <v>6</v>
      </c>
      <c r="W99" s="6" t="s">
        <v>137</v>
      </c>
      <c r="X99" s="6" t="s">
        <v>137</v>
      </c>
      <c r="Y99" s="6">
        <v>5</v>
      </c>
    </row>
    <row r="100" spans="1:25" ht="51" customHeight="1">
      <c r="A100" s="26">
        <f t="shared" si="12"/>
        <v>63</v>
      </c>
      <c r="B100" s="26">
        <f t="shared" si="13"/>
        <v>3.6666666666666665</v>
      </c>
      <c r="C100" s="18" t="s">
        <v>9</v>
      </c>
      <c r="D100" s="25" t="s">
        <v>60</v>
      </c>
      <c r="E100" s="2" t="s">
        <v>125</v>
      </c>
      <c r="F100" s="4">
        <v>3</v>
      </c>
      <c r="G100" s="5">
        <f t="shared" si="15"/>
        <v>21</v>
      </c>
      <c r="H100" s="5">
        <f t="shared" si="16"/>
        <v>1</v>
      </c>
      <c r="I100" s="5">
        <f t="shared" si="14"/>
        <v>27.272727272727277</v>
      </c>
      <c r="J100" s="5">
        <f t="shared" si="17"/>
        <v>100.00000000000001</v>
      </c>
      <c r="K100" s="4">
        <v>5</v>
      </c>
      <c r="L100" s="6" t="s">
        <v>137</v>
      </c>
      <c r="M100" s="6" t="s">
        <v>137</v>
      </c>
      <c r="N100" s="6">
        <v>5</v>
      </c>
      <c r="O100" s="6" t="s">
        <v>137</v>
      </c>
      <c r="P100" s="6" t="s">
        <v>137</v>
      </c>
      <c r="Q100" s="6" t="s">
        <v>137</v>
      </c>
      <c r="R100" s="6" t="s">
        <v>137</v>
      </c>
      <c r="S100" s="6" t="s">
        <v>137</v>
      </c>
      <c r="T100" s="6" t="s">
        <v>137</v>
      </c>
      <c r="U100" s="6" t="s">
        <v>137</v>
      </c>
      <c r="V100" s="6">
        <v>6</v>
      </c>
      <c r="W100" s="6" t="s">
        <v>137</v>
      </c>
      <c r="X100" s="6" t="s">
        <v>137</v>
      </c>
      <c r="Y100" s="6">
        <v>5</v>
      </c>
    </row>
    <row r="101" spans="1:25">
      <c r="A101" s="26">
        <f t="shared" si="12"/>
        <v>120.25</v>
      </c>
      <c r="B101" s="26">
        <f t="shared" si="13"/>
        <v>2.5717255717255716</v>
      </c>
      <c r="C101" s="19" t="s">
        <v>12</v>
      </c>
      <c r="D101" s="25" t="s">
        <v>61</v>
      </c>
      <c r="E101" s="2" t="s">
        <v>119</v>
      </c>
      <c r="F101" s="4">
        <v>3</v>
      </c>
      <c r="G101" s="5">
        <f t="shared" si="15"/>
        <v>29.25</v>
      </c>
      <c r="H101" s="5">
        <f t="shared" si="16"/>
        <v>0.72972972972972983</v>
      </c>
      <c r="I101" s="5">
        <f t="shared" si="14"/>
        <v>28.375101050929675</v>
      </c>
      <c r="J101" s="5">
        <f t="shared" si="17"/>
        <v>28.375101050929675</v>
      </c>
      <c r="K101" s="4">
        <v>5.25</v>
      </c>
      <c r="L101" s="6" t="s">
        <v>137</v>
      </c>
      <c r="M101" s="6" t="s">
        <v>137</v>
      </c>
      <c r="N101" s="6">
        <v>5</v>
      </c>
      <c r="O101" s="6" t="s">
        <v>137</v>
      </c>
      <c r="P101" s="6" t="s">
        <v>137</v>
      </c>
      <c r="Q101" s="6" t="s">
        <v>137</v>
      </c>
      <c r="R101" s="6" t="s">
        <v>137</v>
      </c>
      <c r="S101" s="6" t="s">
        <v>137</v>
      </c>
      <c r="T101" s="6" t="s">
        <v>137</v>
      </c>
      <c r="U101" s="6" t="s">
        <v>137</v>
      </c>
      <c r="V101" s="6">
        <v>7</v>
      </c>
      <c r="W101" s="6" t="s">
        <v>137</v>
      </c>
      <c r="X101" s="6">
        <v>7</v>
      </c>
      <c r="Y101" s="6">
        <v>5</v>
      </c>
    </row>
    <row r="102" spans="1:25" ht="33.75">
      <c r="A102" s="26">
        <f t="shared" si="12"/>
        <v>120.25</v>
      </c>
      <c r="B102" s="26">
        <f t="shared" si="13"/>
        <v>2.5717255717255716</v>
      </c>
      <c r="C102" s="19" t="s">
        <v>12</v>
      </c>
      <c r="D102" s="25" t="s">
        <v>61</v>
      </c>
      <c r="E102" s="2" t="s">
        <v>85</v>
      </c>
      <c r="F102" s="4">
        <v>2</v>
      </c>
      <c r="G102" s="5">
        <f t="shared" si="15"/>
        <v>34.25</v>
      </c>
      <c r="H102" s="5">
        <f t="shared" si="16"/>
        <v>0.56964656964656968</v>
      </c>
      <c r="I102" s="5">
        <f t="shared" si="14"/>
        <v>22.150363783346812</v>
      </c>
      <c r="J102" s="5">
        <f t="shared" si="17"/>
        <v>50.525464834276491</v>
      </c>
      <c r="K102" s="4">
        <v>5.25</v>
      </c>
      <c r="L102" s="6" t="s">
        <v>137</v>
      </c>
      <c r="M102" s="6" t="s">
        <v>137</v>
      </c>
      <c r="N102" s="6" t="s">
        <v>137</v>
      </c>
      <c r="O102" s="6" t="s">
        <v>137</v>
      </c>
      <c r="P102" s="6" t="s">
        <v>137</v>
      </c>
      <c r="Q102" s="6" t="s">
        <v>137</v>
      </c>
      <c r="R102" s="6">
        <v>10</v>
      </c>
      <c r="S102" s="6" t="s">
        <v>137</v>
      </c>
      <c r="T102" s="6" t="s">
        <v>137</v>
      </c>
      <c r="U102" s="6" t="s">
        <v>137</v>
      </c>
      <c r="V102" s="6">
        <v>7</v>
      </c>
      <c r="W102" s="6" t="s">
        <v>137</v>
      </c>
      <c r="X102" s="6">
        <v>7</v>
      </c>
      <c r="Y102" s="6">
        <v>5</v>
      </c>
    </row>
    <row r="103" spans="1:25">
      <c r="A103" s="26">
        <f t="shared" si="12"/>
        <v>120.25</v>
      </c>
      <c r="B103" s="26">
        <f t="shared" si="13"/>
        <v>2.5717255717255716</v>
      </c>
      <c r="C103" s="19" t="s">
        <v>12</v>
      </c>
      <c r="D103" s="25" t="s">
        <v>61</v>
      </c>
      <c r="E103" s="2" t="s">
        <v>118</v>
      </c>
      <c r="F103" s="4">
        <v>3</v>
      </c>
      <c r="G103" s="5">
        <f t="shared" si="15"/>
        <v>22.25</v>
      </c>
      <c r="H103" s="5">
        <f t="shared" si="16"/>
        <v>0.55509355509355518</v>
      </c>
      <c r="I103" s="5">
        <f t="shared" si="14"/>
        <v>21.584478577202916</v>
      </c>
      <c r="J103" s="5">
        <f t="shared" si="17"/>
        <v>72.109943411479406</v>
      </c>
      <c r="K103" s="4">
        <v>5.25</v>
      </c>
      <c r="L103" s="6" t="s">
        <v>137</v>
      </c>
      <c r="M103" s="6" t="s">
        <v>137</v>
      </c>
      <c r="N103" s="6" t="s">
        <v>137</v>
      </c>
      <c r="O103" s="6" t="s">
        <v>137</v>
      </c>
      <c r="P103" s="6">
        <v>5</v>
      </c>
      <c r="Q103" s="6" t="s">
        <v>137</v>
      </c>
      <c r="R103" s="6" t="s">
        <v>137</v>
      </c>
      <c r="S103" s="6" t="s">
        <v>137</v>
      </c>
      <c r="T103" s="6" t="s">
        <v>137</v>
      </c>
      <c r="U103" s="6" t="s">
        <v>137</v>
      </c>
      <c r="V103" s="6" t="s">
        <v>137</v>
      </c>
      <c r="W103" s="6" t="s">
        <v>137</v>
      </c>
      <c r="X103" s="6">
        <v>7</v>
      </c>
      <c r="Y103" s="6">
        <v>5</v>
      </c>
    </row>
    <row r="104" spans="1:25">
      <c r="A104" s="26">
        <f t="shared" si="12"/>
        <v>120.25</v>
      </c>
      <c r="B104" s="26">
        <f t="shared" si="13"/>
        <v>2.5717255717255716</v>
      </c>
      <c r="C104" s="19" t="s">
        <v>12</v>
      </c>
      <c r="D104" s="25" t="s">
        <v>60</v>
      </c>
      <c r="E104" s="2" t="s">
        <v>131</v>
      </c>
      <c r="F104" s="4">
        <v>3</v>
      </c>
      <c r="G104" s="5">
        <f t="shared" si="15"/>
        <v>17.25</v>
      </c>
      <c r="H104" s="5">
        <f t="shared" si="16"/>
        <v>0.43035343035343038</v>
      </c>
      <c r="I104" s="5">
        <f t="shared" si="14"/>
        <v>16.73403395311237</v>
      </c>
      <c r="J104" s="5">
        <f t="shared" si="17"/>
        <v>88.84397736459178</v>
      </c>
      <c r="K104" s="4">
        <v>5.25</v>
      </c>
      <c r="L104" s="4" t="s">
        <v>137</v>
      </c>
      <c r="M104" s="4" t="s">
        <v>137</v>
      </c>
      <c r="N104" s="4" t="s">
        <v>137</v>
      </c>
      <c r="O104" s="4" t="s">
        <v>137</v>
      </c>
      <c r="P104" s="4">
        <v>5</v>
      </c>
      <c r="Q104" s="4" t="s">
        <v>137</v>
      </c>
      <c r="R104" s="4" t="s">
        <v>137</v>
      </c>
      <c r="S104" s="4" t="s">
        <v>137</v>
      </c>
      <c r="T104" s="4" t="s">
        <v>137</v>
      </c>
      <c r="U104" s="4" t="s">
        <v>137</v>
      </c>
      <c r="V104" s="4">
        <v>7</v>
      </c>
      <c r="W104" s="4" t="s">
        <v>137</v>
      </c>
      <c r="X104" s="4" t="s">
        <v>137</v>
      </c>
      <c r="Y104" s="4" t="s">
        <v>137</v>
      </c>
    </row>
    <row r="105" spans="1:25" ht="22.5">
      <c r="A105" s="26">
        <f t="shared" si="12"/>
        <v>120.25</v>
      </c>
      <c r="B105" s="26">
        <f t="shared" si="13"/>
        <v>2.5717255717255716</v>
      </c>
      <c r="C105" s="19" t="s">
        <v>12</v>
      </c>
      <c r="D105" s="25" t="s">
        <v>60</v>
      </c>
      <c r="E105" s="2" t="s">
        <v>129</v>
      </c>
      <c r="F105" s="4">
        <v>2</v>
      </c>
      <c r="G105" s="5">
        <f t="shared" si="15"/>
        <v>17.25</v>
      </c>
      <c r="H105" s="5">
        <f t="shared" si="16"/>
        <v>0.28690228690228692</v>
      </c>
      <c r="I105" s="5">
        <f t="shared" si="14"/>
        <v>11.156022635408247</v>
      </c>
      <c r="J105" s="5">
        <f t="shared" si="17"/>
        <v>100.00000000000003</v>
      </c>
      <c r="K105" s="4">
        <v>5.25</v>
      </c>
      <c r="L105" s="4" t="s">
        <v>137</v>
      </c>
      <c r="M105" s="4" t="s">
        <v>137</v>
      </c>
      <c r="N105" s="4" t="s">
        <v>137</v>
      </c>
      <c r="O105" s="4" t="s">
        <v>137</v>
      </c>
      <c r="P105" s="4">
        <v>5</v>
      </c>
      <c r="Q105" s="4" t="s">
        <v>137</v>
      </c>
      <c r="R105" s="4" t="s">
        <v>137</v>
      </c>
      <c r="S105" s="4" t="s">
        <v>137</v>
      </c>
      <c r="T105" s="4" t="s">
        <v>137</v>
      </c>
      <c r="U105" s="4" t="s">
        <v>137</v>
      </c>
      <c r="V105" s="4">
        <v>7</v>
      </c>
      <c r="W105" s="4" t="s">
        <v>137</v>
      </c>
      <c r="X105" s="4" t="s">
        <v>137</v>
      </c>
      <c r="Y105" s="4" t="s">
        <v>137</v>
      </c>
    </row>
    <row r="106" spans="1:25" ht="33.75">
      <c r="A106" s="26">
        <f t="shared" si="12"/>
        <v>48</v>
      </c>
      <c r="B106" s="26">
        <f t="shared" si="13"/>
        <v>3.333333333333333</v>
      </c>
      <c r="C106" s="20" t="s">
        <v>3</v>
      </c>
      <c r="D106" s="25" t="s">
        <v>60</v>
      </c>
      <c r="E106" s="2" t="s">
        <v>141</v>
      </c>
      <c r="F106" s="4">
        <v>4</v>
      </c>
      <c r="G106" s="5">
        <f t="shared" si="15"/>
        <v>16</v>
      </c>
      <c r="H106" s="5">
        <f t="shared" si="16"/>
        <v>1.3333333333333333</v>
      </c>
      <c r="I106" s="5">
        <f t="shared" si="14"/>
        <v>40</v>
      </c>
      <c r="J106" s="5">
        <f t="shared" si="17"/>
        <v>40</v>
      </c>
      <c r="K106" s="4" t="s">
        <v>137</v>
      </c>
      <c r="L106" s="6" t="s">
        <v>137</v>
      </c>
      <c r="M106" s="6" t="s">
        <v>137</v>
      </c>
      <c r="N106" s="6" t="s">
        <v>137</v>
      </c>
      <c r="O106" s="6" t="s">
        <v>137</v>
      </c>
      <c r="P106" s="6" t="s">
        <v>137</v>
      </c>
      <c r="Q106" s="6" t="s">
        <v>137</v>
      </c>
      <c r="R106" s="6">
        <v>10</v>
      </c>
      <c r="S106" s="6" t="s">
        <v>137</v>
      </c>
      <c r="T106" s="6" t="s">
        <v>137</v>
      </c>
      <c r="U106" s="6" t="s">
        <v>137</v>
      </c>
      <c r="V106" s="6">
        <v>6</v>
      </c>
      <c r="W106" s="6" t="s">
        <v>137</v>
      </c>
      <c r="X106" s="6" t="s">
        <v>137</v>
      </c>
      <c r="Y106" s="6" t="s">
        <v>137</v>
      </c>
    </row>
    <row r="107" spans="1:25" ht="22.5">
      <c r="A107" s="26">
        <f t="shared" si="12"/>
        <v>48</v>
      </c>
      <c r="B107" s="26">
        <f t="shared" si="13"/>
        <v>3.333333333333333</v>
      </c>
      <c r="C107" s="20" t="s">
        <v>3</v>
      </c>
      <c r="D107" s="25" t="s">
        <v>60</v>
      </c>
      <c r="E107" s="2" t="s">
        <v>79</v>
      </c>
      <c r="F107" s="4">
        <v>3</v>
      </c>
      <c r="G107" s="5">
        <f t="shared" si="15"/>
        <v>16</v>
      </c>
      <c r="H107" s="5">
        <f t="shared" si="16"/>
        <v>1</v>
      </c>
      <c r="I107" s="5">
        <f t="shared" si="14"/>
        <v>30.000000000000004</v>
      </c>
      <c r="J107" s="5">
        <f t="shared" si="17"/>
        <v>70</v>
      </c>
      <c r="K107" s="4" t="s">
        <v>137</v>
      </c>
      <c r="L107" s="6" t="s">
        <v>137</v>
      </c>
      <c r="M107" s="6" t="s">
        <v>137</v>
      </c>
      <c r="N107" s="6" t="s">
        <v>137</v>
      </c>
      <c r="O107" s="6" t="s">
        <v>137</v>
      </c>
      <c r="P107" s="6" t="s">
        <v>137</v>
      </c>
      <c r="Q107" s="6" t="s">
        <v>137</v>
      </c>
      <c r="R107" s="6">
        <v>10</v>
      </c>
      <c r="S107" s="6" t="s">
        <v>137</v>
      </c>
      <c r="T107" s="6" t="s">
        <v>137</v>
      </c>
      <c r="U107" s="6" t="s">
        <v>137</v>
      </c>
      <c r="V107" s="6">
        <v>6</v>
      </c>
      <c r="W107" s="6" t="s">
        <v>137</v>
      </c>
      <c r="X107" s="6" t="s">
        <v>137</v>
      </c>
      <c r="Y107" s="6" t="s">
        <v>137</v>
      </c>
    </row>
    <row r="108" spans="1:25" ht="22.5">
      <c r="A108" s="26">
        <f t="shared" si="12"/>
        <v>48</v>
      </c>
      <c r="B108" s="26">
        <f t="shared" si="13"/>
        <v>3.333333333333333</v>
      </c>
      <c r="C108" s="20" t="s">
        <v>3</v>
      </c>
      <c r="D108" s="25" t="s">
        <v>60</v>
      </c>
      <c r="E108" s="2" t="s">
        <v>117</v>
      </c>
      <c r="F108" s="4">
        <v>3</v>
      </c>
      <c r="G108" s="5">
        <f t="shared" si="15"/>
        <v>16</v>
      </c>
      <c r="H108" s="5">
        <f t="shared" si="16"/>
        <v>1</v>
      </c>
      <c r="I108" s="5">
        <f t="shared" si="14"/>
        <v>30.000000000000004</v>
      </c>
      <c r="J108" s="5">
        <f t="shared" si="17"/>
        <v>100</v>
      </c>
      <c r="K108" s="4" t="s">
        <v>137</v>
      </c>
      <c r="L108" s="6" t="s">
        <v>137</v>
      </c>
      <c r="M108" s="6" t="s">
        <v>137</v>
      </c>
      <c r="N108" s="6" t="s">
        <v>137</v>
      </c>
      <c r="O108" s="6" t="s">
        <v>137</v>
      </c>
      <c r="P108" s="6" t="s">
        <v>137</v>
      </c>
      <c r="Q108" s="6" t="s">
        <v>137</v>
      </c>
      <c r="R108" s="6">
        <v>10</v>
      </c>
      <c r="S108" s="6" t="s">
        <v>137</v>
      </c>
      <c r="T108" s="6" t="s">
        <v>137</v>
      </c>
      <c r="U108" s="6" t="s">
        <v>137</v>
      </c>
      <c r="V108" s="6">
        <v>6</v>
      </c>
      <c r="W108" s="6" t="s">
        <v>137</v>
      </c>
      <c r="X108" s="6" t="s">
        <v>137</v>
      </c>
      <c r="Y108" s="6" t="s">
        <v>137</v>
      </c>
    </row>
    <row r="109" spans="1:25">
      <c r="A109" s="26">
        <f t="shared" si="12"/>
        <v>265</v>
      </c>
      <c r="B109" s="26">
        <f t="shared" si="13"/>
        <v>3.6037735849056602</v>
      </c>
      <c r="C109" s="21" t="s">
        <v>70</v>
      </c>
      <c r="D109" s="25" t="s">
        <v>61</v>
      </c>
      <c r="E109" s="2" t="s">
        <v>16</v>
      </c>
      <c r="F109" s="4">
        <v>4</v>
      </c>
      <c r="G109" s="5">
        <f t="shared" si="15"/>
        <v>75</v>
      </c>
      <c r="H109" s="5">
        <f t="shared" si="16"/>
        <v>1.1320754716981132</v>
      </c>
      <c r="I109" s="5">
        <f t="shared" si="14"/>
        <v>31.413612565445025</v>
      </c>
      <c r="J109" s="5">
        <f t="shared" si="17"/>
        <v>31.413612565445025</v>
      </c>
      <c r="K109" s="4">
        <v>5</v>
      </c>
      <c r="L109" s="6">
        <v>5</v>
      </c>
      <c r="M109" s="6">
        <v>5</v>
      </c>
      <c r="N109" s="6">
        <v>5</v>
      </c>
      <c r="O109" s="6">
        <v>5</v>
      </c>
      <c r="P109" s="6">
        <v>5</v>
      </c>
      <c r="Q109" s="6">
        <v>5</v>
      </c>
      <c r="R109" s="6">
        <v>5</v>
      </c>
      <c r="S109" s="6">
        <v>5</v>
      </c>
      <c r="T109" s="6">
        <v>5</v>
      </c>
      <c r="U109" s="6">
        <v>5</v>
      </c>
      <c r="V109" s="6">
        <v>5</v>
      </c>
      <c r="W109" s="6">
        <v>5</v>
      </c>
      <c r="X109" s="6">
        <v>5</v>
      </c>
      <c r="Y109" s="6">
        <v>5</v>
      </c>
    </row>
    <row r="110" spans="1:25" ht="33.75">
      <c r="A110" s="26">
        <f t="shared" si="12"/>
        <v>265</v>
      </c>
      <c r="B110" s="26">
        <f t="shared" si="13"/>
        <v>3.6037735849056602</v>
      </c>
      <c r="C110" s="21" t="s">
        <v>70</v>
      </c>
      <c r="D110" s="25" t="s">
        <v>60</v>
      </c>
      <c r="E110" s="2" t="s">
        <v>144</v>
      </c>
      <c r="F110" s="4">
        <v>4</v>
      </c>
      <c r="G110" s="5">
        <f t="shared" si="15"/>
        <v>75</v>
      </c>
      <c r="H110" s="5">
        <f t="shared" si="16"/>
        <v>1.1320754716981132</v>
      </c>
      <c r="I110" s="5">
        <f t="shared" si="14"/>
        <v>31.413612565445025</v>
      </c>
      <c r="J110" s="5">
        <f t="shared" si="17"/>
        <v>62.827225130890049</v>
      </c>
      <c r="K110" s="4">
        <v>5</v>
      </c>
      <c r="L110" s="6">
        <v>5</v>
      </c>
      <c r="M110" s="6">
        <v>5</v>
      </c>
      <c r="N110" s="6">
        <v>5</v>
      </c>
      <c r="O110" s="6">
        <v>5</v>
      </c>
      <c r="P110" s="6">
        <v>5</v>
      </c>
      <c r="Q110" s="6">
        <v>5</v>
      </c>
      <c r="R110" s="6">
        <v>5</v>
      </c>
      <c r="S110" s="6">
        <v>5</v>
      </c>
      <c r="T110" s="6">
        <v>5</v>
      </c>
      <c r="U110" s="6">
        <v>5</v>
      </c>
      <c r="V110" s="6">
        <v>5</v>
      </c>
      <c r="W110" s="6">
        <v>5</v>
      </c>
      <c r="X110" s="6">
        <v>5</v>
      </c>
      <c r="Y110" s="6">
        <v>5</v>
      </c>
    </row>
    <row r="111" spans="1:25" ht="33.75">
      <c r="A111" s="26">
        <f t="shared" si="12"/>
        <v>265</v>
      </c>
      <c r="B111" s="26">
        <f t="shared" si="13"/>
        <v>3.6037735849056602</v>
      </c>
      <c r="C111" s="21" t="s">
        <v>70</v>
      </c>
      <c r="D111" s="25" t="s">
        <v>60</v>
      </c>
      <c r="E111" s="2" t="s">
        <v>96</v>
      </c>
      <c r="F111" s="4">
        <v>3</v>
      </c>
      <c r="G111" s="5">
        <f t="shared" si="15"/>
        <v>75</v>
      </c>
      <c r="H111" s="5">
        <f t="shared" si="16"/>
        <v>0.84905660377358494</v>
      </c>
      <c r="I111" s="5">
        <f t="shared" si="14"/>
        <v>23.560209424083773</v>
      </c>
      <c r="J111" s="5">
        <f t="shared" si="17"/>
        <v>86.387434554973822</v>
      </c>
      <c r="K111" s="4">
        <v>5</v>
      </c>
      <c r="L111" s="6">
        <v>5</v>
      </c>
      <c r="M111" s="6">
        <v>5</v>
      </c>
      <c r="N111" s="6">
        <v>5</v>
      </c>
      <c r="O111" s="6">
        <v>5</v>
      </c>
      <c r="P111" s="6">
        <v>5</v>
      </c>
      <c r="Q111" s="6">
        <v>5</v>
      </c>
      <c r="R111" s="6">
        <v>5</v>
      </c>
      <c r="S111" s="6">
        <v>5</v>
      </c>
      <c r="T111" s="6">
        <v>5</v>
      </c>
      <c r="U111" s="6">
        <v>5</v>
      </c>
      <c r="V111" s="6">
        <v>5</v>
      </c>
      <c r="W111" s="6">
        <v>5</v>
      </c>
      <c r="X111" s="6">
        <v>5</v>
      </c>
      <c r="Y111" s="6">
        <v>5</v>
      </c>
    </row>
    <row r="112" spans="1:25">
      <c r="A112" s="26">
        <f t="shared" si="12"/>
        <v>265</v>
      </c>
      <c r="B112" s="26">
        <f t="shared" si="13"/>
        <v>3.6037735849056602</v>
      </c>
      <c r="C112" s="21" t="s">
        <v>70</v>
      </c>
      <c r="D112" s="25" t="s">
        <v>60</v>
      </c>
      <c r="E112" s="2" t="s">
        <v>116</v>
      </c>
      <c r="F112" s="4">
        <v>4</v>
      </c>
      <c r="G112" s="5">
        <f t="shared" si="15"/>
        <v>10</v>
      </c>
      <c r="H112" s="5">
        <f t="shared" si="16"/>
        <v>0.15094339622641509</v>
      </c>
      <c r="I112" s="5">
        <f t="shared" si="14"/>
        <v>4.1884816753926701</v>
      </c>
      <c r="J112" s="5">
        <f t="shared" si="17"/>
        <v>90.575916230366488</v>
      </c>
      <c r="K112" s="4" t="s">
        <v>137</v>
      </c>
      <c r="L112" s="6" t="s">
        <v>137</v>
      </c>
      <c r="M112" s="6">
        <v>5</v>
      </c>
      <c r="N112" s="6" t="s">
        <v>137</v>
      </c>
      <c r="O112" s="6" t="s">
        <v>137</v>
      </c>
      <c r="P112" s="6" t="s">
        <v>137</v>
      </c>
      <c r="Q112" s="6" t="s">
        <v>137</v>
      </c>
      <c r="R112" s="6">
        <v>5</v>
      </c>
      <c r="S112" s="6" t="s">
        <v>137</v>
      </c>
      <c r="T112" s="6" t="s">
        <v>137</v>
      </c>
      <c r="U112" s="6" t="s">
        <v>137</v>
      </c>
      <c r="V112" s="6" t="s">
        <v>137</v>
      </c>
      <c r="W112" s="6" t="s">
        <v>137</v>
      </c>
      <c r="X112" s="6" t="s">
        <v>137</v>
      </c>
      <c r="Y112" s="6" t="s">
        <v>137</v>
      </c>
    </row>
    <row r="113" spans="1:25" ht="22.5">
      <c r="A113" s="26">
        <f t="shared" si="12"/>
        <v>265</v>
      </c>
      <c r="B113" s="26">
        <f t="shared" si="13"/>
        <v>3.6037735849056602</v>
      </c>
      <c r="C113" s="21" t="s">
        <v>70</v>
      </c>
      <c r="D113" s="25" t="s">
        <v>61</v>
      </c>
      <c r="E113" s="2" t="s">
        <v>92</v>
      </c>
      <c r="F113" s="4">
        <v>3</v>
      </c>
      <c r="G113" s="5">
        <f t="shared" si="15"/>
        <v>10</v>
      </c>
      <c r="H113" s="5">
        <f t="shared" si="16"/>
        <v>0.11320754716981132</v>
      </c>
      <c r="I113" s="5">
        <f t="shared" si="14"/>
        <v>3.1413612565445024</v>
      </c>
      <c r="J113" s="5">
        <f t="shared" si="17"/>
        <v>93.717277486910987</v>
      </c>
      <c r="K113" s="4" t="s">
        <v>137</v>
      </c>
      <c r="L113" s="6" t="s">
        <v>137</v>
      </c>
      <c r="M113" s="6" t="s">
        <v>137</v>
      </c>
      <c r="N113" s="6">
        <v>5</v>
      </c>
      <c r="O113" s="6" t="s">
        <v>137</v>
      </c>
      <c r="P113" s="6" t="s">
        <v>137</v>
      </c>
      <c r="Q113" s="6" t="s">
        <v>137</v>
      </c>
      <c r="R113" s="6" t="s">
        <v>137</v>
      </c>
      <c r="S113" s="6" t="s">
        <v>137</v>
      </c>
      <c r="T113" s="6" t="s">
        <v>137</v>
      </c>
      <c r="U113" s="6" t="s">
        <v>137</v>
      </c>
      <c r="V113" s="6">
        <v>5</v>
      </c>
      <c r="W113" s="6" t="s">
        <v>137</v>
      </c>
      <c r="X113" s="6" t="s">
        <v>137</v>
      </c>
      <c r="Y113" s="6" t="s">
        <v>137</v>
      </c>
    </row>
    <row r="114" spans="1:25" ht="22.5">
      <c r="A114" s="26">
        <f t="shared" si="12"/>
        <v>265</v>
      </c>
      <c r="B114" s="26">
        <f t="shared" si="13"/>
        <v>3.6037735849056602</v>
      </c>
      <c r="C114" s="21" t="s">
        <v>70</v>
      </c>
      <c r="D114" s="25" t="s">
        <v>61</v>
      </c>
      <c r="E114" s="2" t="s">
        <v>98</v>
      </c>
      <c r="F114" s="4">
        <v>3</v>
      </c>
      <c r="G114" s="5">
        <f t="shared" si="15"/>
        <v>10</v>
      </c>
      <c r="H114" s="5">
        <f t="shared" si="16"/>
        <v>0.11320754716981132</v>
      </c>
      <c r="I114" s="5">
        <f t="shared" si="14"/>
        <v>3.1413612565445024</v>
      </c>
      <c r="J114" s="5">
        <f t="shared" si="17"/>
        <v>96.858638743455487</v>
      </c>
      <c r="K114" s="4" t="s">
        <v>137</v>
      </c>
      <c r="L114" s="6" t="s">
        <v>137</v>
      </c>
      <c r="M114" s="6">
        <v>5</v>
      </c>
      <c r="N114" s="6" t="s">
        <v>137</v>
      </c>
      <c r="O114" s="6" t="s">
        <v>137</v>
      </c>
      <c r="P114" s="6" t="s">
        <v>137</v>
      </c>
      <c r="Q114" s="6" t="s">
        <v>137</v>
      </c>
      <c r="R114" s="6" t="s">
        <v>137</v>
      </c>
      <c r="S114" s="6" t="s">
        <v>137</v>
      </c>
      <c r="T114" s="6" t="s">
        <v>137</v>
      </c>
      <c r="U114" s="6" t="s">
        <v>137</v>
      </c>
      <c r="V114" s="6">
        <v>5</v>
      </c>
      <c r="W114" s="6" t="s">
        <v>137</v>
      </c>
      <c r="X114" s="6" t="s">
        <v>137</v>
      </c>
      <c r="Y114" s="6" t="s">
        <v>137</v>
      </c>
    </row>
    <row r="115" spans="1:25" ht="22.5">
      <c r="A115" s="26">
        <f t="shared" si="12"/>
        <v>265</v>
      </c>
      <c r="B115" s="26">
        <f t="shared" si="13"/>
        <v>3.6037735849056602</v>
      </c>
      <c r="C115" s="21" t="s">
        <v>70</v>
      </c>
      <c r="D115" s="25" t="s">
        <v>60</v>
      </c>
      <c r="E115" s="2" t="s">
        <v>56</v>
      </c>
      <c r="F115" s="4">
        <v>3</v>
      </c>
      <c r="G115" s="5">
        <f t="shared" si="15"/>
        <v>10</v>
      </c>
      <c r="H115" s="5">
        <f t="shared" si="16"/>
        <v>0.11320754716981132</v>
      </c>
      <c r="I115" s="5">
        <f t="shared" si="14"/>
        <v>3.1413612565445024</v>
      </c>
      <c r="J115" s="5">
        <f t="shared" si="17"/>
        <v>99.999999999999986</v>
      </c>
      <c r="K115" s="4" t="s">
        <v>137</v>
      </c>
      <c r="L115" s="6" t="s">
        <v>137</v>
      </c>
      <c r="M115" s="6" t="s">
        <v>137</v>
      </c>
      <c r="N115" s="6" t="s">
        <v>137</v>
      </c>
      <c r="O115" s="6" t="s">
        <v>137</v>
      </c>
      <c r="P115" s="6" t="s">
        <v>137</v>
      </c>
      <c r="Q115" s="6" t="s">
        <v>137</v>
      </c>
      <c r="R115" s="6">
        <v>5</v>
      </c>
      <c r="S115" s="6" t="s">
        <v>137</v>
      </c>
      <c r="T115" s="6" t="s">
        <v>137</v>
      </c>
      <c r="U115" s="6" t="s">
        <v>137</v>
      </c>
      <c r="V115" s="6">
        <v>5</v>
      </c>
      <c r="W115" s="6" t="s">
        <v>137</v>
      </c>
      <c r="X115" s="6" t="s">
        <v>137</v>
      </c>
      <c r="Y115" s="6" t="s">
        <v>137</v>
      </c>
    </row>
  </sheetData>
  <autoFilter ref="C2:Y96" xr:uid="{6AEF6AFA-9656-4152-A042-A3C9878C83ED}">
    <sortState xmlns:xlrd2="http://schemas.microsoft.com/office/spreadsheetml/2017/richdata2" ref="C3:Y115">
      <sortCondition ref="C2:C96"/>
    </sortState>
  </autoFilter>
  <mergeCells count="1">
    <mergeCell ref="K1:Y1"/>
  </mergeCells>
  <conditionalFormatting sqref="J3:J115">
    <cfRule type="cellIs" dxfId="0" priority="1" operator="lessThan">
      <formula>85</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F9962-9B34-49F7-AB0D-4B553F5AB57F}">
  <dimension ref="B2:H42"/>
  <sheetViews>
    <sheetView showGridLines="0" workbookViewId="0">
      <selection activeCell="H13" sqref="H13"/>
    </sheetView>
  </sheetViews>
  <sheetFormatPr defaultRowHeight="15"/>
  <cols>
    <col min="1" max="1" width="3.7109375" customWidth="1"/>
    <col min="2" max="2" width="18.28515625" customWidth="1"/>
    <col min="3" max="3" width="20" customWidth="1"/>
    <col min="4" max="4" width="59.140625" customWidth="1"/>
    <col min="5" max="5" width="3.42578125" customWidth="1"/>
    <col min="6" max="6" width="23" customWidth="1"/>
    <col min="7" max="7" width="17.42578125" customWidth="1"/>
    <col min="8" max="8" width="39.42578125" customWidth="1"/>
  </cols>
  <sheetData>
    <row r="2" spans="2:8" ht="18.75">
      <c r="B2" s="30" t="s">
        <v>157</v>
      </c>
      <c r="C2" s="30"/>
      <c r="D2" s="30"/>
      <c r="F2" s="30" t="s">
        <v>158</v>
      </c>
      <c r="G2" s="30"/>
      <c r="H2" s="30"/>
    </row>
    <row r="4" spans="2:8" ht="33.75">
      <c r="B4" s="8" t="s">
        <v>4</v>
      </c>
      <c r="C4" s="25" t="s">
        <v>60</v>
      </c>
      <c r="D4" s="2" t="s">
        <v>132</v>
      </c>
      <c r="F4" s="9" t="s">
        <v>1</v>
      </c>
      <c r="G4" s="25" t="s">
        <v>61</v>
      </c>
      <c r="H4" s="2" t="s">
        <v>102</v>
      </c>
    </row>
    <row r="5" spans="2:8" ht="45">
      <c r="B5" s="8" t="s">
        <v>4</v>
      </c>
      <c r="C5" s="25" t="s">
        <v>60</v>
      </c>
      <c r="D5" s="2" t="s">
        <v>101</v>
      </c>
      <c r="F5" s="3" t="s">
        <v>51</v>
      </c>
      <c r="G5" s="25" t="s">
        <v>61</v>
      </c>
      <c r="H5" s="2" t="s">
        <v>82</v>
      </c>
    </row>
    <row r="6" spans="2:8" ht="67.5">
      <c r="B6" s="9" t="s">
        <v>1</v>
      </c>
      <c r="C6" s="25" t="s">
        <v>60</v>
      </c>
      <c r="D6" s="2" t="s">
        <v>135</v>
      </c>
      <c r="F6" s="1" t="s">
        <v>2</v>
      </c>
      <c r="G6" s="25" t="s">
        <v>61</v>
      </c>
      <c r="H6" s="2" t="s">
        <v>110</v>
      </c>
    </row>
    <row r="7" spans="2:8" ht="33.75">
      <c r="B7" s="9" t="s">
        <v>1</v>
      </c>
      <c r="C7" s="25" t="s">
        <v>60</v>
      </c>
      <c r="D7" s="2" t="s">
        <v>104</v>
      </c>
      <c r="F7" s="10" t="s">
        <v>52</v>
      </c>
      <c r="G7" s="25" t="s">
        <v>61</v>
      </c>
      <c r="H7" s="2" t="s">
        <v>90</v>
      </c>
    </row>
    <row r="8" spans="2:8" ht="56.25">
      <c r="B8" s="3" t="s">
        <v>51</v>
      </c>
      <c r="C8" s="25" t="s">
        <v>60</v>
      </c>
      <c r="D8" s="2" t="s">
        <v>138</v>
      </c>
      <c r="F8" s="11" t="s">
        <v>0</v>
      </c>
      <c r="G8" s="25" t="s">
        <v>61</v>
      </c>
      <c r="H8" s="2" t="s">
        <v>94</v>
      </c>
    </row>
    <row r="9" spans="2:8" ht="56.25">
      <c r="B9" s="3" t="s">
        <v>51</v>
      </c>
      <c r="C9" s="25" t="s">
        <v>60</v>
      </c>
      <c r="D9" s="2" t="s">
        <v>105</v>
      </c>
      <c r="F9" s="11" t="s">
        <v>0</v>
      </c>
      <c r="G9" s="25" t="s">
        <v>61</v>
      </c>
      <c r="H9" s="2" t="s">
        <v>73</v>
      </c>
    </row>
    <row r="10" spans="2:8" ht="33.75">
      <c r="B10" s="1" t="s">
        <v>2</v>
      </c>
      <c r="C10" s="25" t="s">
        <v>60</v>
      </c>
      <c r="D10" s="2" t="s">
        <v>109</v>
      </c>
      <c r="F10" s="11" t="s">
        <v>0</v>
      </c>
      <c r="G10" s="25" t="s">
        <v>61</v>
      </c>
      <c r="H10" s="2" t="s">
        <v>27</v>
      </c>
    </row>
    <row r="11" spans="2:8" ht="45">
      <c r="B11" s="10" t="s">
        <v>52</v>
      </c>
      <c r="C11" s="25" t="s">
        <v>60</v>
      </c>
      <c r="D11" s="2" t="s">
        <v>112</v>
      </c>
      <c r="F11" s="11" t="s">
        <v>0</v>
      </c>
      <c r="G11" s="25" t="s">
        <v>61</v>
      </c>
      <c r="H11" s="2" t="s">
        <v>28</v>
      </c>
    </row>
    <row r="12" spans="2:8" ht="22.5">
      <c r="B12" s="11" t="s">
        <v>0</v>
      </c>
      <c r="C12" s="25" t="s">
        <v>60</v>
      </c>
      <c r="D12" s="2" t="s">
        <v>75</v>
      </c>
      <c r="F12" s="7" t="s">
        <v>8</v>
      </c>
      <c r="G12" s="25" t="s">
        <v>61</v>
      </c>
      <c r="H12" s="2" t="s">
        <v>17</v>
      </c>
    </row>
    <row r="13" spans="2:8" ht="33.75">
      <c r="B13" s="11" t="s">
        <v>0</v>
      </c>
      <c r="C13" s="25" t="s">
        <v>60</v>
      </c>
      <c r="D13" s="2" t="s">
        <v>88</v>
      </c>
      <c r="F13" s="15" t="s">
        <v>14</v>
      </c>
      <c r="G13" s="25" t="s">
        <v>61</v>
      </c>
      <c r="H13" s="2" t="s">
        <v>15</v>
      </c>
    </row>
    <row r="14" spans="2:8" ht="33.75">
      <c r="B14" s="11" t="s">
        <v>0</v>
      </c>
      <c r="C14" s="25" t="s">
        <v>60</v>
      </c>
      <c r="D14" s="2" t="s">
        <v>71</v>
      </c>
      <c r="F14" s="15" t="s">
        <v>14</v>
      </c>
      <c r="G14" s="25" t="s">
        <v>61</v>
      </c>
      <c r="H14" s="2" t="s">
        <v>68</v>
      </c>
    </row>
    <row r="15" spans="2:8" ht="22.5">
      <c r="B15" s="7" t="s">
        <v>8</v>
      </c>
      <c r="C15" s="25" t="s">
        <v>60</v>
      </c>
      <c r="D15" s="2" t="s">
        <v>18</v>
      </c>
      <c r="F15" s="15" t="s">
        <v>14</v>
      </c>
      <c r="G15" s="25" t="s">
        <v>61</v>
      </c>
      <c r="H15" s="2" t="s">
        <v>64</v>
      </c>
    </row>
    <row r="16" spans="2:8" ht="45">
      <c r="B16" s="7" t="s">
        <v>8</v>
      </c>
      <c r="C16" s="25" t="s">
        <v>60</v>
      </c>
      <c r="D16" s="2" t="s">
        <v>87</v>
      </c>
      <c r="F16" s="15" t="s">
        <v>14</v>
      </c>
      <c r="G16" s="25" t="s">
        <v>61</v>
      </c>
      <c r="H16" s="2" t="s">
        <v>89</v>
      </c>
    </row>
    <row r="17" spans="2:8" ht="33.75">
      <c r="B17" s="12" t="s">
        <v>10</v>
      </c>
      <c r="C17" s="25" t="s">
        <v>60</v>
      </c>
      <c r="D17" s="2" t="s">
        <v>120</v>
      </c>
      <c r="F17" s="15" t="s">
        <v>14</v>
      </c>
      <c r="G17" s="25" t="s">
        <v>61</v>
      </c>
      <c r="H17" s="2" t="s">
        <v>69</v>
      </c>
    </row>
    <row r="18" spans="2:8" ht="33.75">
      <c r="B18" s="12" t="s">
        <v>10</v>
      </c>
      <c r="C18" s="25" t="s">
        <v>60</v>
      </c>
      <c r="D18" s="2" t="s">
        <v>121</v>
      </c>
      <c r="F18" s="14" t="s">
        <v>13</v>
      </c>
      <c r="G18" s="25" t="s">
        <v>61</v>
      </c>
      <c r="H18" s="2" t="s">
        <v>35</v>
      </c>
    </row>
    <row r="19" spans="2:8" ht="45">
      <c r="B19" s="13" t="s">
        <v>5</v>
      </c>
      <c r="C19" s="25" t="s">
        <v>60</v>
      </c>
      <c r="D19" s="2" t="s">
        <v>126</v>
      </c>
      <c r="F19" s="14" t="s">
        <v>13</v>
      </c>
      <c r="G19" s="25" t="s">
        <v>61</v>
      </c>
      <c r="H19" s="2" t="s">
        <v>30</v>
      </c>
    </row>
    <row r="20" spans="2:8" ht="45">
      <c r="B20" s="13" t="s">
        <v>5</v>
      </c>
      <c r="C20" s="25" t="s">
        <v>60</v>
      </c>
      <c r="D20" s="2" t="s">
        <v>78</v>
      </c>
      <c r="F20" s="16" t="s">
        <v>6</v>
      </c>
      <c r="G20" s="25" t="s">
        <v>61</v>
      </c>
      <c r="H20" s="2" t="s">
        <v>20</v>
      </c>
    </row>
    <row r="21" spans="2:8" ht="45">
      <c r="B21" s="15" t="s">
        <v>14</v>
      </c>
      <c r="C21" s="25" t="s">
        <v>60</v>
      </c>
      <c r="D21" s="2" t="s">
        <v>58</v>
      </c>
      <c r="F21" s="17" t="s">
        <v>11</v>
      </c>
      <c r="G21" s="25" t="s">
        <v>61</v>
      </c>
      <c r="H21" s="2" t="s">
        <v>127</v>
      </c>
    </row>
    <row r="22" spans="2:8" ht="33.75">
      <c r="B22" s="15" t="s">
        <v>14</v>
      </c>
      <c r="C22" s="25" t="s">
        <v>60</v>
      </c>
      <c r="D22" s="2" t="s">
        <v>80</v>
      </c>
      <c r="F22" s="18" t="s">
        <v>9</v>
      </c>
      <c r="G22" s="25" t="s">
        <v>61</v>
      </c>
      <c r="H22" s="2" t="s">
        <v>124</v>
      </c>
    </row>
    <row r="23" spans="2:8" ht="22.5">
      <c r="B23" s="15" t="s">
        <v>14</v>
      </c>
      <c r="C23" s="25" t="s">
        <v>60</v>
      </c>
      <c r="D23" s="2" t="s">
        <v>66</v>
      </c>
      <c r="F23" s="19" t="s">
        <v>12</v>
      </c>
      <c r="G23" s="25" t="s">
        <v>61</v>
      </c>
      <c r="H23" s="2" t="s">
        <v>119</v>
      </c>
    </row>
    <row r="24" spans="2:8" ht="56.25">
      <c r="B24" s="15" t="s">
        <v>14</v>
      </c>
      <c r="C24" s="25" t="s">
        <v>60</v>
      </c>
      <c r="D24" s="2" t="s">
        <v>81</v>
      </c>
      <c r="F24" s="19" t="s">
        <v>12</v>
      </c>
      <c r="G24" s="25" t="s">
        <v>61</v>
      </c>
      <c r="H24" s="2" t="s">
        <v>85</v>
      </c>
    </row>
    <row r="25" spans="2:8" ht="33.75">
      <c r="B25" s="15" t="s">
        <v>14</v>
      </c>
      <c r="C25" s="25" t="s">
        <v>60</v>
      </c>
      <c r="D25" s="2" t="s">
        <v>139</v>
      </c>
      <c r="F25" s="19" t="s">
        <v>12</v>
      </c>
      <c r="G25" s="25" t="s">
        <v>61</v>
      </c>
      <c r="H25" s="2" t="s">
        <v>118</v>
      </c>
    </row>
    <row r="26" spans="2:8" ht="33.75">
      <c r="B26" s="15" t="s">
        <v>14</v>
      </c>
      <c r="C26" s="25" t="s">
        <v>60</v>
      </c>
      <c r="D26" s="2" t="s">
        <v>146</v>
      </c>
      <c r="F26" s="21" t="s">
        <v>70</v>
      </c>
      <c r="G26" s="25" t="s">
        <v>61</v>
      </c>
      <c r="H26" s="2" t="s">
        <v>16</v>
      </c>
    </row>
    <row r="27" spans="2:8" ht="33.75">
      <c r="B27" s="15" t="s">
        <v>14</v>
      </c>
      <c r="C27" s="25" t="s">
        <v>60</v>
      </c>
      <c r="D27" s="2" t="s">
        <v>57</v>
      </c>
    </row>
    <row r="28" spans="2:8" ht="33.75">
      <c r="B28" s="15" t="s">
        <v>14</v>
      </c>
      <c r="C28" s="25" t="s">
        <v>60</v>
      </c>
      <c r="D28" s="2" t="s">
        <v>54</v>
      </c>
    </row>
    <row r="29" spans="2:8" ht="22.5">
      <c r="B29" s="14" t="s">
        <v>13</v>
      </c>
      <c r="C29" s="25" t="s">
        <v>60</v>
      </c>
      <c r="D29" s="2" t="s">
        <v>19</v>
      </c>
    </row>
    <row r="30" spans="2:8" ht="22.5">
      <c r="B30" s="14" t="s">
        <v>13</v>
      </c>
      <c r="C30" s="25" t="s">
        <v>60</v>
      </c>
      <c r="D30" s="2" t="s">
        <v>140</v>
      </c>
    </row>
    <row r="31" spans="2:8" ht="22.5">
      <c r="B31" s="14" t="s">
        <v>13</v>
      </c>
      <c r="C31" s="25" t="s">
        <v>60</v>
      </c>
      <c r="D31" s="2" t="s">
        <v>77</v>
      </c>
    </row>
    <row r="32" spans="2:8" ht="45">
      <c r="B32" s="14" t="s">
        <v>13</v>
      </c>
      <c r="C32" s="25" t="s">
        <v>60</v>
      </c>
      <c r="D32" s="2" t="s">
        <v>151</v>
      </c>
    </row>
    <row r="33" spans="2:4" ht="45">
      <c r="B33" s="16" t="s">
        <v>6</v>
      </c>
      <c r="C33" s="25" t="s">
        <v>60</v>
      </c>
      <c r="D33" s="2" t="s">
        <v>21</v>
      </c>
    </row>
    <row r="34" spans="2:4" ht="22.5">
      <c r="B34" s="16" t="s">
        <v>6</v>
      </c>
      <c r="C34" s="25" t="s">
        <v>60</v>
      </c>
      <c r="D34" s="2" t="s">
        <v>83</v>
      </c>
    </row>
    <row r="35" spans="2:4" ht="33.75">
      <c r="B35" s="16" t="s">
        <v>6</v>
      </c>
      <c r="C35" s="25" t="s">
        <v>60</v>
      </c>
      <c r="D35" s="2" t="s">
        <v>23</v>
      </c>
    </row>
    <row r="36" spans="2:4" ht="33.75">
      <c r="B36" s="17" t="s">
        <v>11</v>
      </c>
      <c r="C36" s="25" t="s">
        <v>60</v>
      </c>
      <c r="D36" s="2" t="s">
        <v>152</v>
      </c>
    </row>
    <row r="37" spans="2:4" ht="33.75">
      <c r="B37" s="17" t="s">
        <v>11</v>
      </c>
      <c r="C37" s="25" t="s">
        <v>60</v>
      </c>
      <c r="D37" s="2" t="s">
        <v>153</v>
      </c>
    </row>
    <row r="38" spans="2:4">
      <c r="B38" s="18" t="s">
        <v>9</v>
      </c>
      <c r="C38" s="25" t="s">
        <v>60</v>
      </c>
      <c r="D38" s="2" t="s">
        <v>130</v>
      </c>
    </row>
    <row r="39" spans="2:4" ht="45">
      <c r="B39" s="20" t="s">
        <v>3</v>
      </c>
      <c r="C39" s="25" t="s">
        <v>60</v>
      </c>
      <c r="D39" s="2" t="s">
        <v>141</v>
      </c>
    </row>
    <row r="40" spans="2:4" ht="22.5">
      <c r="B40" s="20" t="s">
        <v>3</v>
      </c>
      <c r="C40" s="25" t="s">
        <v>60</v>
      </c>
      <c r="D40" s="2" t="s">
        <v>79</v>
      </c>
    </row>
    <row r="41" spans="2:4" ht="33.75">
      <c r="B41" s="21" t="s">
        <v>70</v>
      </c>
      <c r="C41" s="25" t="s">
        <v>60</v>
      </c>
      <c r="D41" s="2" t="s">
        <v>144</v>
      </c>
    </row>
    <row r="42" spans="2:4" ht="33.75">
      <c r="B42" s="21" t="s">
        <v>70</v>
      </c>
      <c r="C42" s="25" t="s">
        <v>60</v>
      </c>
      <c r="D42" s="2" t="s">
        <v>96</v>
      </c>
    </row>
  </sheetData>
  <mergeCells count="2">
    <mergeCell ref="B2:D2"/>
    <mergeCell ref="F2:H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CE3CB-FF37-49EC-ACBF-4A9A6EFDEFB2}">
  <dimension ref="B2:D19"/>
  <sheetViews>
    <sheetView showGridLines="0" workbookViewId="0">
      <selection activeCell="D11" sqref="D11"/>
    </sheetView>
  </sheetViews>
  <sheetFormatPr defaultRowHeight="15"/>
  <cols>
    <col min="2" max="2" width="29.28515625" customWidth="1"/>
    <col min="4" max="4" width="41.5703125" customWidth="1"/>
  </cols>
  <sheetData>
    <row r="2" spans="2:4">
      <c r="B2" s="22" t="s">
        <v>74</v>
      </c>
      <c r="D2" s="22" t="s">
        <v>159</v>
      </c>
    </row>
    <row r="3" spans="2:4">
      <c r="B3" s="8" t="s">
        <v>4</v>
      </c>
      <c r="D3" s="25" t="s">
        <v>36</v>
      </c>
    </row>
    <row r="4" spans="2:4">
      <c r="B4" s="9" t="s">
        <v>1</v>
      </c>
      <c r="D4" s="25" t="s">
        <v>37</v>
      </c>
    </row>
    <row r="5" spans="2:4" ht="33.75">
      <c r="B5" s="3" t="s">
        <v>51</v>
      </c>
      <c r="D5" s="25" t="s">
        <v>38</v>
      </c>
    </row>
    <row r="6" spans="2:4" ht="22.5">
      <c r="B6" s="1" t="s">
        <v>2</v>
      </c>
      <c r="D6" s="25" t="s">
        <v>39</v>
      </c>
    </row>
    <row r="7" spans="2:4" ht="22.5">
      <c r="B7" s="10" t="s">
        <v>52</v>
      </c>
      <c r="D7" s="25" t="s">
        <v>40</v>
      </c>
    </row>
    <row r="8" spans="2:4">
      <c r="B8" s="11" t="s">
        <v>0</v>
      </c>
      <c r="D8" s="25" t="s">
        <v>41</v>
      </c>
    </row>
    <row r="9" spans="2:4">
      <c r="B9" s="7" t="s">
        <v>8</v>
      </c>
      <c r="D9" s="25" t="s">
        <v>42</v>
      </c>
    </row>
    <row r="10" spans="2:4">
      <c r="B10" s="12" t="s">
        <v>10</v>
      </c>
      <c r="D10" s="25" t="s">
        <v>43</v>
      </c>
    </row>
    <row r="11" spans="2:4" ht="33.75">
      <c r="B11" s="13" t="s">
        <v>5</v>
      </c>
      <c r="D11" s="25" t="s">
        <v>44</v>
      </c>
    </row>
    <row r="12" spans="2:4">
      <c r="B12" s="15" t="s">
        <v>14</v>
      </c>
      <c r="D12" s="25" t="s">
        <v>45</v>
      </c>
    </row>
    <row r="13" spans="2:4">
      <c r="B13" s="14" t="s">
        <v>13</v>
      </c>
      <c r="D13" s="25" t="s">
        <v>46</v>
      </c>
    </row>
    <row r="14" spans="2:4">
      <c r="B14" s="16" t="s">
        <v>6</v>
      </c>
      <c r="D14" s="25" t="s">
        <v>47</v>
      </c>
    </row>
    <row r="15" spans="2:4">
      <c r="B15" s="17" t="s">
        <v>11</v>
      </c>
      <c r="D15" s="25" t="s">
        <v>48</v>
      </c>
    </row>
    <row r="16" spans="2:4">
      <c r="B16" s="18" t="s">
        <v>9</v>
      </c>
      <c r="D16" s="25" t="s">
        <v>49</v>
      </c>
    </row>
    <row r="17" spans="2:4">
      <c r="B17" s="19" t="s">
        <v>12</v>
      </c>
      <c r="D17" s="25" t="s">
        <v>50</v>
      </c>
    </row>
    <row r="18" spans="2:4">
      <c r="B18" s="20" t="s">
        <v>3</v>
      </c>
    </row>
    <row r="19" spans="2:4">
      <c r="B19" s="21"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Matriz</vt:lpstr>
      <vt:lpstr>Principales Requisitos</vt:lpstr>
      <vt:lpstr>Parámetros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 Barragan</dc:creator>
  <cp:lastModifiedBy>lenovo</cp:lastModifiedBy>
  <dcterms:created xsi:type="dcterms:W3CDTF">2020-06-08T15:35:21Z</dcterms:created>
  <dcterms:modified xsi:type="dcterms:W3CDTF">2021-09-13T14:21:46Z</dcterms:modified>
</cp:coreProperties>
</file>