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VIGENCIA 2017\INVITACIONES\PUBLICAS\INV. PUB. 05 DE 2017 CONSTRUCCIÓN TALLERES\"/>
    </mc:Choice>
  </mc:AlternateContent>
  <bookViews>
    <workbookView xWindow="0" yWindow="0" windowWidth="28800" windowHeight="11835"/>
  </bookViews>
  <sheets>
    <sheet name="PROPUESTA ECONOMICA"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6" i="4" l="1"/>
  <c r="F555" i="4"/>
  <c r="F554" i="4"/>
  <c r="F549" i="4"/>
  <c r="F548" i="4"/>
  <c r="F546" i="4"/>
  <c r="F541" i="4"/>
  <c r="F540" i="4"/>
  <c r="F538" i="4"/>
  <c r="F537" i="4"/>
  <c r="F536" i="4"/>
  <c r="H527" i="4"/>
  <c r="F522" i="4"/>
  <c r="F521" i="4"/>
  <c r="F520" i="4"/>
  <c r="D520" i="4"/>
  <c r="F519" i="4"/>
  <c r="F518" i="4"/>
  <c r="F517" i="4"/>
  <c r="D517" i="4"/>
  <c r="F516" i="4"/>
  <c r="D515" i="4"/>
  <c r="F515" i="4" s="1"/>
  <c r="D514" i="4"/>
  <c r="F514" i="4" s="1"/>
  <c r="F513" i="4"/>
  <c r="F508" i="4"/>
  <c r="F507" i="4"/>
  <c r="F506" i="4"/>
  <c r="F505" i="4"/>
  <c r="F504" i="4"/>
  <c r="F503" i="4"/>
  <c r="F502" i="4"/>
  <c r="F501" i="4"/>
  <c r="F500" i="4"/>
  <c r="F499" i="4"/>
  <c r="F498" i="4"/>
  <c r="F497" i="4"/>
  <c r="F496" i="4"/>
  <c r="F495" i="4"/>
  <c r="F494" i="4"/>
  <c r="F493" i="4"/>
  <c r="F492" i="4"/>
  <c r="F491" i="4"/>
  <c r="F490" i="4"/>
  <c r="F489" i="4"/>
  <c r="F488" i="4"/>
  <c r="F487" i="4"/>
  <c r="F486"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82" i="4" s="1"/>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2" i="4"/>
  <c r="F253" i="4" s="1"/>
  <c r="F247" i="4"/>
  <c r="F246" i="4"/>
  <c r="F245" i="4"/>
  <c r="F244" i="4"/>
  <c r="F243" i="4"/>
  <c r="F242" i="4"/>
  <c r="F241" i="4"/>
  <c r="F240" i="4"/>
  <c r="F239" i="4"/>
  <c r="F238" i="4"/>
  <c r="F237" i="4"/>
  <c r="F248" i="4" s="1"/>
  <c r="F232" i="4"/>
  <c r="F231" i="4"/>
  <c r="F230" i="4"/>
  <c r="F229" i="4"/>
  <c r="F228" i="4"/>
  <c r="F223" i="4"/>
  <c r="F222" i="4"/>
  <c r="F221" i="4"/>
  <c r="F220" i="4"/>
  <c r="F219" i="4"/>
  <c r="F218" i="4"/>
  <c r="F217" i="4"/>
  <c r="F216" i="4"/>
  <c r="F215" i="4"/>
  <c r="F210" i="4"/>
  <c r="F209" i="4"/>
  <c r="F208" i="4"/>
  <c r="F207" i="4"/>
  <c r="F206" i="4"/>
  <c r="F205" i="4"/>
  <c r="F204" i="4"/>
  <c r="F203" i="4"/>
  <c r="F202" i="4"/>
  <c r="F201" i="4"/>
  <c r="F200" i="4"/>
  <c r="F199" i="4"/>
  <c r="F198" i="4"/>
  <c r="F197" i="4"/>
  <c r="F196" i="4"/>
  <c r="F195" i="4"/>
  <c r="F194" i="4"/>
  <c r="F193" i="4"/>
  <c r="F192" i="4"/>
  <c r="F191" i="4"/>
  <c r="F190" i="4"/>
  <c r="F189" i="4"/>
  <c r="F188" i="4"/>
  <c r="F187" i="4"/>
  <c r="F182" i="4"/>
  <c r="F181" i="4"/>
  <c r="F180" i="4"/>
  <c r="F179" i="4"/>
  <c r="F178"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0" i="4"/>
  <c r="F139" i="4"/>
  <c r="F138" i="4"/>
  <c r="F137" i="4"/>
  <c r="F136" i="4"/>
  <c r="F135" i="4"/>
  <c r="F130" i="4"/>
  <c r="F131" i="4" s="1"/>
  <c r="F125" i="4"/>
  <c r="F124" i="4"/>
  <c r="F123" i="4"/>
  <c r="F122" i="4"/>
  <c r="F121" i="4"/>
  <c r="F120" i="4"/>
  <c r="F119" i="4"/>
  <c r="F118" i="4"/>
  <c r="F117" i="4"/>
  <c r="F116" i="4"/>
  <c r="F115" i="4"/>
  <c r="F114" i="4"/>
  <c r="F109" i="4"/>
  <c r="F108" i="4"/>
  <c r="F107" i="4"/>
  <c r="F106" i="4"/>
  <c r="F105" i="4"/>
  <c r="F110" i="4" s="1"/>
  <c r="F104" i="4"/>
  <c r="F103" i="4"/>
  <c r="F98" i="4"/>
  <c r="F97" i="4"/>
  <c r="F96" i="4"/>
  <c r="F95" i="4"/>
  <c r="F94" i="4"/>
  <c r="F89" i="4"/>
  <c r="F88" i="4"/>
  <c r="F87" i="4"/>
  <c r="F86" i="4"/>
  <c r="F85" i="4"/>
  <c r="F84" i="4"/>
  <c r="F83" i="4"/>
  <c r="F82" i="4"/>
  <c r="F81" i="4"/>
  <c r="F80" i="4"/>
  <c r="F79" i="4"/>
  <c r="F78" i="4"/>
  <c r="F77" i="4"/>
  <c r="F76" i="4"/>
  <c r="F75" i="4"/>
  <c r="F74" i="4"/>
  <c r="F73" i="4"/>
  <c r="F72" i="4"/>
  <c r="F71" i="4"/>
  <c r="F70" i="4"/>
  <c r="F69" i="4"/>
  <c r="F68" i="4"/>
  <c r="F67" i="4"/>
  <c r="F66" i="4"/>
  <c r="F65" i="4"/>
  <c r="F64" i="4"/>
  <c r="F63" i="4"/>
  <c r="F58" i="4"/>
  <c r="F57" i="4"/>
  <c r="F56" i="4"/>
  <c r="F55" i="4"/>
  <c r="F54" i="4"/>
  <c r="F53" i="4"/>
  <c r="F52" i="4"/>
  <c r="F51" i="4"/>
  <c r="F50" i="4"/>
  <c r="F49" i="4"/>
  <c r="F48" i="4"/>
  <c r="F47" i="4"/>
  <c r="F46" i="4"/>
  <c r="F45" i="4"/>
  <c r="F44" i="4"/>
  <c r="F43" i="4"/>
  <c r="F38" i="4"/>
  <c r="F37" i="4"/>
  <c r="F36" i="4"/>
  <c r="F35" i="4"/>
  <c r="F34" i="4"/>
  <c r="F33" i="4"/>
  <c r="F32" i="4"/>
  <c r="F31" i="4"/>
  <c r="F30" i="4"/>
  <c r="F29" i="4"/>
  <c r="F39" i="4" s="1"/>
  <c r="F24" i="4"/>
  <c r="F23" i="4"/>
  <c r="F22" i="4"/>
  <c r="F21" i="4"/>
  <c r="F20" i="4"/>
  <c r="F19" i="4"/>
  <c r="F18" i="4"/>
  <c r="F17" i="4"/>
  <c r="F25" i="4" s="1"/>
  <c r="F13" i="4"/>
  <c r="F557" i="4" l="1"/>
  <c r="F558" i="4" s="1"/>
  <c r="F559" i="4" s="1"/>
  <c r="E562" i="4" s="1"/>
  <c r="F509" i="4"/>
  <c r="F450" i="4"/>
  <c r="F409" i="4"/>
  <c r="F233" i="4"/>
  <c r="F224" i="4"/>
  <c r="F211" i="4"/>
  <c r="F174" i="4"/>
  <c r="F183" i="4"/>
  <c r="F141" i="4"/>
  <c r="F126" i="4"/>
  <c r="F99" i="4"/>
  <c r="F90" i="4"/>
  <c r="F59" i="4"/>
  <c r="F523" i="4"/>
  <c r="E525" i="4" l="1"/>
  <c r="E526" i="4" s="1"/>
  <c r="E527" i="4" l="1"/>
  <c r="E528" i="4"/>
  <c r="E530" i="4" s="1"/>
  <c r="E529" i="4" l="1"/>
  <c r="E531" i="4" s="1"/>
  <c r="E561" i="4" s="1"/>
  <c r="E563" i="4" s="1"/>
</calcChain>
</file>

<file path=xl/sharedStrings.xml><?xml version="1.0" encoding="utf-8"?>
<sst xmlns="http://schemas.openxmlformats.org/spreadsheetml/2006/main" count="1350" uniqueCount="945">
  <si>
    <t>ITEM</t>
  </si>
  <si>
    <t>DESCRIPCIÓN</t>
  </si>
  <si>
    <t>UNIDAD</t>
  </si>
  <si>
    <t>VR. UNITARIO</t>
  </si>
  <si>
    <t>TOTAL</t>
  </si>
  <si>
    <t>CAPÍTULO 1</t>
  </si>
  <si>
    <t>PRELIMINARES</t>
  </si>
  <si>
    <t>1.1.1</t>
  </si>
  <si>
    <t>CAMPAMENTO EN LÁMINA TRAPEZOIDAL GALVANIZADA (Incluye suministro, construcción y adecuación del campamento).</t>
  </si>
  <si>
    <t>1.1.2</t>
  </si>
  <si>
    <t>CERRAMIENTO EN LÁMINA TRAPEZOIDAL GALVANIZADA h= 2,00 m (Incluye suministro de materiales y todas las actividades necesarias para la construcción y adecuación del cerramiento).</t>
  </si>
  <si>
    <t>ml</t>
  </si>
  <si>
    <t>1.1.3</t>
  </si>
  <si>
    <t>VALLA INFORMATIVA DEL PROYECTO (Incluye suministro e instalación de la estructura metálica y demás elementos).</t>
  </si>
  <si>
    <t>un</t>
  </si>
  <si>
    <t>INSTALACIÓN SERVICIOS PROVISONALES</t>
  </si>
  <si>
    <t>1.2.1</t>
  </si>
  <si>
    <t>1.2.2</t>
  </si>
  <si>
    <t>RED HIDRAULICA Y SANITARIA PROVISIONAL (Incluye medidor).</t>
  </si>
  <si>
    <t>LOCALIZACIÓN Y REPLANTEO</t>
  </si>
  <si>
    <t>1.3.1</t>
  </si>
  <si>
    <t>LOCALIZACIÓN, TRAZADO Y REPLANTEO EDIFICIO</t>
  </si>
  <si>
    <t>TOTAL CAPÍTULO 1</t>
  </si>
  <si>
    <t>CAPÍTULO 2</t>
  </si>
  <si>
    <t>MOVIMIENTOS DE TIERRA</t>
  </si>
  <si>
    <t>EXCAVACIONES</t>
  </si>
  <si>
    <t>2.1.1</t>
  </si>
  <si>
    <t>EXCAVACIÓN MANUAL EN MATERIAL COMÚN (Incluye descapote, trasiego, perfilada, extendida y conformación del material al sitio autorizado dentro del campus).</t>
  </si>
  <si>
    <t>2.1.2</t>
  </si>
  <si>
    <t>EXCAVACIÓN MECÁNICA EN PRIMERA ETAPA DE MATERIAL COMÚN (Incluye trasiego, perfilada, extendida y conformación del material al sitio autorizado dentro del campus).</t>
  </si>
  <si>
    <t>RELLENOS</t>
  </si>
  <si>
    <t>2.2.1</t>
  </si>
  <si>
    <t>RELLENO EN RECEBO COMÚN (Incluye el suministro de material, extendido y compactación mecánica al 95% del proctor modificado).</t>
  </si>
  <si>
    <t>2.2.2</t>
  </si>
  <si>
    <t>RELLENO EN BASE GRANULAR DE GRADACIÓN FINA BG-1 TIPO INVIAS, CORRESPONDIENTE A RECEBO DEL TIPO ARENOSO, LIBRE DE MATERIA ORGÁNICA, CON UN MAXIMO DEL 20% DE MATERIAL PASA TAMIZ Nº200, ÍNDICE DE PLASTICIDAD INFERIOR AL 8%, LÍMITE LÍQUIDO MÁXIMO DEL 30% Y UN PORCENTAJE DE EXPANCIÓN DEL 0%. (Incluye el suministro de material, extendido y compactación mecánica y/o manual al 95% del proctor modificado).</t>
  </si>
  <si>
    <t>2.2.3</t>
  </si>
  <si>
    <t>TRASIEGO Y RETIRO DE MATERIAL.</t>
  </si>
  <si>
    <t>2.3.1</t>
  </si>
  <si>
    <t xml:space="preserve">RETIRO ESCOMBROS Y MATERIAL CONTAMINADO DE EXCAVACIÓN FUERA DE LAS INSTALACIONES A BOTADERO AUTORIZADO                                                 </t>
  </si>
  <si>
    <t>TOTAL CAPÍTULO 2</t>
  </si>
  <si>
    <t>CAPÍTULO 3</t>
  </si>
  <si>
    <t>CIMENTACIÓN</t>
  </si>
  <si>
    <t>CIMENTACIÓN SUPERFICIAL.</t>
  </si>
  <si>
    <t>3.1.1</t>
  </si>
  <si>
    <t>ACERO DE REFUERZO fs = 420 MPa (Incluye el suministro, figurado y armado de acero junto con el alambre negro de amarre).</t>
  </si>
  <si>
    <t>Kg</t>
  </si>
  <si>
    <t>3.1.2</t>
  </si>
  <si>
    <t>CONCRETO CICLOPEO CIMIENTOS (Compuesto un 60% por concreto 21 MPa y 40% piedra media zonga)</t>
  </si>
  <si>
    <t>m3</t>
  </si>
  <si>
    <t>3.1.3</t>
  </si>
  <si>
    <t xml:space="preserve">CONCRETO DE LIMPIEZA  e= 0,05m, f'c = 14,5 MPa.                                            </t>
  </si>
  <si>
    <t>3.1.4</t>
  </si>
  <si>
    <t>ZAPATAS EN CONCRETO CONCRETO f'c = 28 MPa  (Sin refuerzo, incluye formaleta).</t>
  </si>
  <si>
    <t>3.1.5</t>
  </si>
  <si>
    <t>MALLA ELECTROSOLDADA (Incluye el suministro, colocación y armado de las mallas junto con el alambre negro de amarre).</t>
  </si>
  <si>
    <t>3.1.6</t>
  </si>
  <si>
    <t>PLACA DE CONTRAPISO EN CONCRETO f'c = 28 MPa, e = 0,12 m (Sin refuerzo)</t>
  </si>
  <si>
    <t>3.1.7</t>
  </si>
  <si>
    <t xml:space="preserve">VIGAS DE CIMENTACIÓN EN CONCRETO  f'c = 28 MPa (Incluye formaleta, no esta incluido el refuerzo).                                 </t>
  </si>
  <si>
    <t>3.1.8</t>
  </si>
  <si>
    <t>PELÍCULA DE POLIETILENO CALIBRE 6 BAJO PLACA DE CONTRAPISO (Incluye el suministro, extendida e instalación).</t>
  </si>
  <si>
    <t>3.1.9</t>
  </si>
  <si>
    <t>FILTRO PERIMETRAL EN DREN FRANCÉS. B=0,60m, Hprom=0,40m</t>
  </si>
  <si>
    <t>3.1.10</t>
  </si>
  <si>
    <t>CAJA DE INSPECCIÓN PARA FILTRO DE 0,60 X 0,60 m. Hprom=0,60m</t>
  </si>
  <si>
    <t>TOTAL CAPÍTULO 3</t>
  </si>
  <si>
    <t>CAPÍTULO 4</t>
  </si>
  <si>
    <t>ESTRUCTURA EN CONCRETO</t>
  </si>
  <si>
    <t>ELEMENTOS VERTICALES</t>
  </si>
  <si>
    <t>4.1.1</t>
  </si>
  <si>
    <t>COLUMNAS RECTANGULARES EN CONCRETO f'c = 28 MPa (Sin refuerzo, incluye formaleta).</t>
  </si>
  <si>
    <t>ELEMENTOS HORIZONTALES</t>
  </si>
  <si>
    <t>4.2.1</t>
  </si>
  <si>
    <t>VIGAS AÉREAS EN CONCRETO A LA VISTA  f'c = 28 MPa  (Sin refuerzo, incluye formaleta, todas sus caras libres).</t>
  </si>
  <si>
    <t>LOSAS EN CONCRETO</t>
  </si>
  <si>
    <t>4.3.1</t>
  </si>
  <si>
    <t>PLACA ALIGERADA DE ENTREPISO EN CONCRETO IMPERMEABILIZADO f'c = 28 MPa  (Sin refuerzo, incluye formaleta).</t>
  </si>
  <si>
    <t>OTROS ELEMENTOS EN CONCRETO</t>
  </si>
  <si>
    <t>4.4.1</t>
  </si>
  <si>
    <t>TANQUE EN CONCRETO IMPERMEABILIZADO INTEGRALMENTE f'c = 28,0 MPa (Sin refuerzo, incluye formaleta y cinta PVC).</t>
  </si>
  <si>
    <t>4.4.2</t>
  </si>
  <si>
    <t>RAMPA EN CONCRETO A LA VISTA  f'c = 28,0 MPa  espesor 12cm (Sin refuerzo, incluye formaleta).</t>
  </si>
  <si>
    <t>4.4.3</t>
  </si>
  <si>
    <t>ESCALERAS EN CONCRETO A LA VISTA  f'c = 28 MPa  (Sin refuerzo, incluye formaleta).</t>
  </si>
  <si>
    <t>4.4.4</t>
  </si>
  <si>
    <t>CORTASOL EN CONCRETO PREFABRICADO DE f'c = 28 MPa, ACABADO CON PINTURA GRIS BASALTO (Incluye la construcción de los elementos para apoyar los muros alveolares de acuerdo con las especificaciones del proveedor y del diseño tales como viguetas en concreto, etc).</t>
  </si>
  <si>
    <t>4.4.5</t>
  </si>
  <si>
    <t>JUNTAS DE DILATACIÓN EN CONCRETO e=5mm</t>
  </si>
  <si>
    <t>ACERO DE REFUERZO SUPERESTRUCTURA</t>
  </si>
  <si>
    <t>4.5.1</t>
  </si>
  <si>
    <t>4.5.2</t>
  </si>
  <si>
    <t>ESTRUCTURA METÁLICA</t>
  </si>
  <si>
    <t>4.6.1</t>
  </si>
  <si>
    <t>ESTRUCTURA METÁLICA (Incluye el suministro, instalación, montaje, elementos de fijación, soportes, soldadura, etc).</t>
  </si>
  <si>
    <t>TOTAL CAPÍTULO 4</t>
  </si>
  <si>
    <t>CAPÍTULO 5</t>
  </si>
  <si>
    <t>MUROS Y DIVISIONES</t>
  </si>
  <si>
    <t>MAMPOSTERÍA EN ARCILLLA</t>
  </si>
  <si>
    <t>5.1.1</t>
  </si>
  <si>
    <t>5.1.2</t>
  </si>
  <si>
    <t>5.1.3</t>
  </si>
  <si>
    <t>MUROS EN BLOQUE N° 4 ARCILLA TIPO SANTA FÉ, e=12 cm, ANCHO &lt;=0.70 m</t>
  </si>
  <si>
    <t>5.1.4</t>
  </si>
  <si>
    <t>MUROS EN BLOQUE N° 4 ARCILLA TIPO SANTA FÉ, e=12 cm, ANCHO &gt;0.70 m</t>
  </si>
  <si>
    <t>5.1.5</t>
  </si>
  <si>
    <t>MUROS EN BLOQUE N° 5 ARCILLA TIPO SANTA FÉ, e=15 cm, ANCHO &lt;=0.70 m</t>
  </si>
  <si>
    <t>5.1.6</t>
  </si>
  <si>
    <t>MUROS EN BLOQUE N° 5 ARCILLA TIPO SANTA FÉ, e=15 cm, ANCHO &gt;0.70 m</t>
  </si>
  <si>
    <t>5.1.7</t>
  </si>
  <si>
    <t>5.1.8</t>
  </si>
  <si>
    <t>REMATE EN HILADA DE CANTO LADRILLO DE ARCILLA SANTA FÉ TIPO TOLETE GRAN FORMATO (39X11,5X5) cm, COLOR TIERRA</t>
  </si>
  <si>
    <t>5.1.9</t>
  </si>
  <si>
    <t>SOBRECIMIENTO EN LADRILLO COMÚN RECOCIDO, PARA CONFINAMIENTO DE RECEBO COMPACTADO. e=0.25 m, h=0,30.</t>
  </si>
  <si>
    <t>MAMPOSTERÍA EN CONCRETO</t>
  </si>
  <si>
    <t>5.2.1</t>
  </si>
  <si>
    <t>MAMPOSTERÍA EN BLOQUE DE CEMENTO ABUZARDADO TIPO SPLIT 15X19X39 cm. ANCHO &gt; 0,70 m. e = 0,15 m.</t>
  </si>
  <si>
    <t>5.2.2</t>
  </si>
  <si>
    <t>MAMPOSTERÍA EN BLOQUE DE CEMENTO ABUZARDADO TIPO SPLIT 15X19X39 cm. ANCHO &lt;= 0,70 m. e = 0,15 m.</t>
  </si>
  <si>
    <t>ELEMENTOS NO ESTRUCTURALES EN CONCRETO</t>
  </si>
  <si>
    <t>5.3.1</t>
  </si>
  <si>
    <t>ALFAJÍA CON PANEL INCLINADO EN  CONCRETO REFORZADO A LA VISTA 21 MPa, AGREGADO FINO Y ACABADO CON PINTURA GRIS BASALTO (Sin refuerzo, según diseño).</t>
  </si>
  <si>
    <t>5.3.2</t>
  </si>
  <si>
    <t>ALFAJÍA EN CONCRETO  f'c = 21 MPa (Sin refuerzo, según diseño).</t>
  </si>
  <si>
    <t>5.3.3</t>
  </si>
  <si>
    <t>COLUMNETAS EN CONCRETO  f'c = 21 MPa  PARA ELEMENTOS NO ESTRUCTURALES (Sin refuerzo, según diseño).</t>
  </si>
  <si>
    <t>5.3.4</t>
  </si>
  <si>
    <t>DINTELES EN CONCRETO  f'c = 21 MPa  PARA ELEMENTOS NO ESTRUCTURALES (Sin refuerzo, según diseño).</t>
  </si>
  <si>
    <t>5.3.5</t>
  </si>
  <si>
    <t>DOVELAS EN GROUTING PARA BLOQUES SPLIT  (Sin refuerzo, según diseño).</t>
  </si>
  <si>
    <t>5.3.6</t>
  </si>
  <si>
    <t>DOVELAS EN GROUTING PARA MUROS EN LADRILLO DE PERFORACIÓN VERTICAL Y/O LADRILLO GRAN FORMATO  (Sin refuerzo, según diseño).</t>
  </si>
  <si>
    <t>5.3.7</t>
  </si>
  <si>
    <t>ELEMENTOS FUNDIDOS EN CONCRETO PARA SOPORTE DE DIVISIONES DE BAÑOS EN CANTILÉVER (L=1,5 ml / unidad)  (Sin refuerzo, según diseño).</t>
  </si>
  <si>
    <t>5.3.8</t>
  </si>
  <si>
    <t>PLACA DINTEL EN CONCRETO  f'c = 21 MPa  PARA ELEMENTOS NO ESTRUCTURALES, h=0,08 m, a=0,68 m (Sin refuerzo, según diseño).</t>
  </si>
  <si>
    <t>5.3.9</t>
  </si>
  <si>
    <t>PLACA ÁEREA MACIZA EN CONCRETO A LA VISTA  f'c = 21 MPa  PARA ELEMENTOS NO ESTRUCTURALES. (Sin refuerzo, según diseño).</t>
  </si>
  <si>
    <t>5.3.10</t>
  </si>
  <si>
    <t>GÁRGOLAS PREFABRICADAS EN CONCRETO 17 MPA EN CUBIERTA</t>
  </si>
  <si>
    <t>REFUERZO PARA ELEMENTOS NO ESTRUCTURALES</t>
  </si>
  <si>
    <t>5.4.1</t>
  </si>
  <si>
    <t>ANCLAJE EPÓXICO CON DIAMETROS MENORES A 5/8" PARA ELEMENTOS NO ESTRUCTURALES (PROFUNDIDAD DE ANCLAJE 30 cm Y/O DE ACUERDO CON NSR-10)</t>
  </si>
  <si>
    <t>5.4.2</t>
  </si>
  <si>
    <t>ACERO DE REFUERZO fs = 420 MPa PARA ELEMENTOS NO ESTRUCTURALES (Incluye el suministro, figurado y armado de acero, grafiles, escalerilla, etc., junto con el alambre negro de amarre).</t>
  </si>
  <si>
    <t>5.4.3</t>
  </si>
  <si>
    <t>TOTAL CAPÍTULO 5</t>
  </si>
  <si>
    <t>CAPÍTULO 6</t>
  </si>
  <si>
    <t>CIELORASOS Y MEMBRANA ARQUITECTÓNICA</t>
  </si>
  <si>
    <t>CIELORASOS</t>
  </si>
  <si>
    <t>6.1.1</t>
  </si>
  <si>
    <t>CIELO RASO EN DRY WALL ST1/2" PERFILERÍA CAL.26 Y UNA MANO DE PINTURA (ANCHO &gt; O = 0.70M)</t>
  </si>
  <si>
    <t>6.1.2</t>
  </si>
  <si>
    <t>CIELO RASO EN DRY WALL ST1/2" PERFILERÍA CAL.26 Y UNA MANO DE PINTURA (ANCHO &lt; 0.70M)</t>
  </si>
  <si>
    <t>6.1.3</t>
  </si>
  <si>
    <t>CIELORASO EN SUPERBOARD DE 8 mm A JUNTA PERDIDA CON MASILLA ACRÍLICA Y UNA MANO DE PINTURA (A TODO COSTO) ANCHO &gt; 0,70M</t>
  </si>
  <si>
    <t>6.1.4</t>
  </si>
  <si>
    <t>CIELORASO EN SUPERBOARD DE 8 mm A JUNTA PERDIDA CON MASILLA ACRÍLICA Y UNA MANO DE PINTURA (A TODO COSTO) ANCHO &lt; O= 0,70M</t>
  </si>
  <si>
    <t>6.1.5</t>
  </si>
  <si>
    <t>TAPA DE INSPECCIÓN PANEL YESO GYPLAC 60X60</t>
  </si>
  <si>
    <t>TOTAL CAPÍTULO 6</t>
  </si>
  <si>
    <t>CAPÍTULO 7</t>
  </si>
  <si>
    <t>PAÑETES</t>
  </si>
  <si>
    <t>PAÑETES LISOS</t>
  </si>
  <si>
    <t>7.1.1</t>
  </si>
  <si>
    <t>PAÑETE LISO 1:4 EN MUROS (INCLUYE FILOS Y DILATACIONES) ANCHO &lt;= A 0.70 m.</t>
  </si>
  <si>
    <t>7.1.2</t>
  </si>
  <si>
    <t>PAÑETE LISO 1:4 EN MUROS (INCLUYE FILOS Y DILATACIONES) ANCHO &gt; 0.70 m.</t>
  </si>
  <si>
    <t>7.1.3</t>
  </si>
  <si>
    <t>PAÑETE LISO BAJO PLACAS 1:3 (INCLUYE FILOS Y DILATACIONES) ANCHO &gt; A 0.70 M</t>
  </si>
  <si>
    <t>PAÑETES IMPERMEABILIZADOS</t>
  </si>
  <si>
    <t>7.2.1</t>
  </si>
  <si>
    <t>PAÑETE IMPERMEABILIZADO 1:3 (INCLUYE FILOS Y DILATACIONES) ANCHO &gt; 0.70 m</t>
  </si>
  <si>
    <t>7.2.2</t>
  </si>
  <si>
    <t>PAÑETE IMPERMEABILIZADO 1:3 (INCLUYE FILOS Y DILATACIONES) ANCHO &lt; O = 0.70 m</t>
  </si>
  <si>
    <t>7.2.3</t>
  </si>
  <si>
    <t>PAÑETES LISOS IMPERMEABILIZADOS SOBRE MUROS EXTERIORES 1:3 (INCLUYE FILOS Y DILATACIONES), ANCHO &gt; 0.70 ML</t>
  </si>
  <si>
    <t>TOTAL CAPÍTULO 7</t>
  </si>
  <si>
    <t>CAPÍTULO 8</t>
  </si>
  <si>
    <t>PISOS Y GUARDAESCOBAS</t>
  </si>
  <si>
    <t xml:space="preserve">BASES PARA PISOS                                                                                              </t>
  </si>
  <si>
    <t>8.1.1</t>
  </si>
  <si>
    <t xml:space="preserve">AFINADO DE PISOS EN MORTERO 1:4, EPROM=4 CM                                                                      </t>
  </si>
  <si>
    <t>8.1.2</t>
  </si>
  <si>
    <t>AFINADO IMPERMEABILIZADO MORTERO 1:3, EPROM=4 CM</t>
  </si>
  <si>
    <t>8.1.3</t>
  </si>
  <si>
    <t>ALISTADO PASOS ESCALERA HUELLA Y CONTRAHUELLA</t>
  </si>
  <si>
    <t xml:space="preserve">ACABADOS PARA PISOS                                                                                           </t>
  </si>
  <si>
    <t>8.2.1</t>
  </si>
  <si>
    <t>8.2.2</t>
  </si>
  <si>
    <t>PISO EN BALDOSA DE GRANO BLANCO HUILA GRANO 1 BH1 30 X 30 cm COD:135000146 TIPO ALFA (INCLUYE DESTRONQUE, PULIDA AL PLOMO Y BRILLADA, CRISTALIZACIÓN Y BOQUILLA CON ALFACOLOR). ANCHO &lt; O= 0,70 m.</t>
  </si>
  <si>
    <t>8.2.3</t>
  </si>
  <si>
    <t>PISO EN CONCRETO AFINADO Y ENDURECIDO e=0.05M</t>
  </si>
  <si>
    <t>8.2.4</t>
  </si>
  <si>
    <t>8.2.5</t>
  </si>
  <si>
    <t>GUARDAESCOBA EN BALDOSA DE GRANO BLANCO HUILA GRANO 1 BH1, h = 0,10m.</t>
  </si>
  <si>
    <t>8.2.6</t>
  </si>
  <si>
    <t>POYO EN CONCRETO f'c=17,0 Mpa, ACABADO EN GRANITO LAVADO GRIS CLARO GRANO 1, FONDO NEGRO.</t>
  </si>
  <si>
    <t>8.2.7</t>
  </si>
  <si>
    <t>PIRLAN EN GRANITO LAVADO GRIS RIO CLARO GRANO 1, FONDO NEGRO INCLUYE BOCAPUERTAS)</t>
  </si>
  <si>
    <t>8.2.8</t>
  </si>
  <si>
    <t xml:space="preserve">CINTA ANTIDESLIZANTE PARA PASO Y RAMPA TESA NEGRA 25MM                                                   </t>
  </si>
  <si>
    <t>TOTAL CAPÍTULO 8</t>
  </si>
  <si>
    <t>CAPÍTULO 9</t>
  </si>
  <si>
    <t>IMPERMEABILIZACIONES</t>
  </si>
  <si>
    <t>9.1.1</t>
  </si>
  <si>
    <t>IMPERMEABILIZACIÓN CON MANTO METAL ASFALTICO BICAPA P2 e= 6,0 mm. INCLUYE LAS RUANAS DE TODOS LOS SOSCOS.</t>
  </si>
  <si>
    <t>TOTAL CAPÍTULO 9</t>
  </si>
  <si>
    <t>CAPÍTULO 10</t>
  </si>
  <si>
    <t>CUBIERTA</t>
  </si>
  <si>
    <t>CUBIERTAS</t>
  </si>
  <si>
    <t>10.1.1</t>
  </si>
  <si>
    <t>AFINADO DE PISOS EN MORTERO IMPERMEABILIZADO 1:3, E PROM=0.06 m INCLUYE MALLA GALLINERO</t>
  </si>
  <si>
    <t>10.1.2</t>
  </si>
  <si>
    <t xml:space="preserve">MEDIACAÑA EN MORTERO IMPERMEABILIZADO 1:3 (INCLUYE DILATACIÓN) </t>
  </si>
  <si>
    <t>10.1.3</t>
  </si>
  <si>
    <t>SUMINISTRO E INSTALACIÓN DE CLARABOYAS EN CUBIERTA DE AULAS EN POLICARBONATO DANPALÓN 8MM MULTICELL PÁNEL DE ABEJAS PARA BÓVEDAS COLOR GRIS HUMO, CON CONECTORES OMEGAL, U DE ALUMINIO Y CINTA ANTIDUST. (A TODO COSTO)</t>
  </si>
  <si>
    <t>10.1.4</t>
  </si>
  <si>
    <t>ESTRUCTURA METÁLICA TUBULAR CLARABOYA (Incluye el suministro, instalación, elementos de fijación, soportes, soldadura, anticorrosivo, pintura para métal, etc).</t>
  </si>
  <si>
    <t>10.1.5</t>
  </si>
  <si>
    <t>FLANCHE DE LÁMINA GALVANIZADA, DESARROLLO 0,70 m (Incluye el suministro, instalación, elementos de fijación, soportes, etc)., Desarrollo</t>
  </si>
  <si>
    <t>10.1.6</t>
  </si>
  <si>
    <t>SUMINISTRO E INSTALACIÓN DE CUBIERTA ARQUITECTONICA TIPO SANDWICH SIN TRASLAPO , INCLUYE ACCESORIOS. (A TODO COSTO)</t>
  </si>
  <si>
    <t>TOTAL CAPÍTULO 10</t>
  </si>
  <si>
    <t>CAPÍTULO 11</t>
  </si>
  <si>
    <t xml:space="preserve">CARPINTERÍA METÁLICA, DE ALUMINIO, DE MADERA Y ACERO INOXIDABLE                                                    </t>
  </si>
  <si>
    <t>CARPINTERÍA EN ALUMINIO</t>
  </si>
  <si>
    <t>11.1.1</t>
  </si>
  <si>
    <t>PUERTAS</t>
  </si>
  <si>
    <t>11.1.1.1</t>
  </si>
  <si>
    <t>PUERTA P-04 DE 1.03 X 3.00 m: SISTEMA FIJO REFERENCIA 3831 DE ALUMINA O SIMILAR, HOJA SISTEMA PV-6 038 PIVOTANTE, ACABADO ANODIZADO. VENTANERÍA ALUMINIO ANODIZADO NATURAL. MARCO Y SOPORTE (2) VERTICALES T-103 (1) HORIZONTAL T-103. CIERRA PUERTA REFERENCIA 604 TOPE DE PISO CROMADO. VIDRIO LAMINADO DE 8mm 4+4 POLIVINIL 76 MICRAS. CERRADURA DE MANIJA SCHLAGE, JUPITER CROMADO MATE A 90 cm DE ALTO.</t>
  </si>
  <si>
    <t>11.1.2</t>
  </si>
  <si>
    <t>VENTANAS</t>
  </si>
  <si>
    <t>11.1.2.1</t>
  </si>
  <si>
    <t>11.1.2.2</t>
  </si>
  <si>
    <t>VENTANA V-01A DE 1.10 X 2.00 m: VENTARÍA DE SISTEMA FIJO EN ALUMINIO ANODIZADO CON PERFIL PROYECTANTE, 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</si>
  <si>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11.1.2.3</t>
  </si>
  <si>
    <t>VENTANA V-02 DE 0.40 X 3.00 m: VENTARÍA DE SISTEMA FIJO EN ALUMINIO ANODIZADO CON PERFIL PROYECTANTE, 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</si>
  <si>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11.1.2.4</t>
  </si>
  <si>
    <t>VENTANA V-02A DE 2.50 X 0.65 m: VENTARÍA DE SISTEMA FIJO EN ALUMINIO ANODIZADO CON PERFIL PROYECTANTE, 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</si>
  <si>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11.1.2.5</t>
  </si>
  <si>
    <t>VENTANA V-03 DE 1.55 X 3.00 m: VENTARÍA DE SISTEMA FIJO EN ALUMINIO ANODIZADO CON PERFIL PROYECTANTE, 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</si>
  <si>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11.1.2.6</t>
  </si>
  <si>
    <t>VENTANA V-04 DE 1.84 X 3.00 m: VENTARÍA DE SISTEMA FIJO EN ALUMINIO ANODIZADO CON PERFIL PROYECTANTE, 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</si>
  <si>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11.1.2.7</t>
  </si>
  <si>
    <t>VENTANA V-04A DE 1.08 X 3.08 m: VENTARÍA DE SISTEMA FIJO EN ALUMINIO ANODIZADO CON PERFIL PROYECTANTE, 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</si>
  <si>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11.1.2.8</t>
  </si>
  <si>
    <t>VENTANA V-05 DE 3.12 X 2.84 m: VENTARÍA DE SISTEMA FIJO EN ALUMINIO ANODIZADO CON PERFIL PROYECTANTE, 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</si>
  <si>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11.1.3</t>
  </si>
  <si>
    <t>REJILLAS</t>
  </si>
  <si>
    <t>11.1.3.1</t>
  </si>
  <si>
    <t>REJILLA R-01 DE 1.00 X 4.03 m. SISTEMA FIJO, PERFILERIA  EN ALUMINIO ANODIZADO NATURAL CON PERFIL PROYECTANTE, REFERENCIA TIPO 3831 ALÚMINA O SIMILAR. ALFAJIA EN ALUMINIO REF TIPO ALN449 O ALN 413.</t>
  </si>
  <si>
    <t>11.1.3.2</t>
  </si>
  <si>
    <t>REJILLA R-02 DE 2.30 X 0.30 m. SISTEMA FIJO, PERFILERIA  EN ALUMINIO ANODIZADO NATURAL CON PERFIL PROYECTANTE, REFERENCIA TIPO 3831 ALÚMINA O SIMILAR. ALFAJIA EN ALUMINIO REF TIPO ALN449 O ALN 413.</t>
  </si>
  <si>
    <t>11.1.3.3</t>
  </si>
  <si>
    <t>REJILLA R-03 DE 1.10 X 0.20 m. REJILLA AEROSHIELD BIOCLIMÁTICA HUNTER DOUGLAS, 2 PALETAS SIN MALLA MAS TORNILLOS AUTOPERFORANTES SEGÚN DISEÑO</t>
  </si>
  <si>
    <t>CARPINTERÍA DE ACERO INOXIDABLE</t>
  </si>
  <si>
    <t>11.2.1</t>
  </si>
  <si>
    <t>11.2.1.1</t>
  </si>
  <si>
    <t>PUERTA P-01 DE 2.00 X 2.10 m: PUERTA PRINCIPAL EN VIDRIO, APOYADA SOBRE PÁRALES TUBULARES TELESCÓPICOS, EN ACERO INOXIDABLE DE DOS PULGADAS, DOBLE HOJA DE VIDRIO (CRISTAL TEMPLADO LAMINADO 4+4). HERRAJES CILINDRICOS "DILATADORES TIPO MONEDA". TUBULARES EN ACERO INOXIDABLE Ø 2".INCLUYE CERRADURA DE MANIJA EN ACERO INOXIDABLE. APERTURA HACIA EL EXTERIOR</t>
  </si>
  <si>
    <t>11.2.2</t>
  </si>
  <si>
    <t>BARANDAS</t>
  </si>
  <si>
    <t>11.2.2.1</t>
  </si>
  <si>
    <t>BARANDA EN VIDRIO TEMPLADO LAMINADO 5+5 INCOLORO DOBLE PASAMANOS EN TUBO DE 2" EN ACERO INOXIDABLE Y PEDESTAL EN PLATINA DE 1/4, DILATADORES, SUJECIÓN DE VIDRIO  EN 3/8" TODO EN ACERO INOXIDABLE. ANCLAJE SUPERIOR.</t>
  </si>
  <si>
    <t>11.2.2.2</t>
  </si>
  <si>
    <t>PASAMANOS DOBLE EN TUBO DE 2" EN ACERO INOXIDABLE CAL. 18 ANCLADO A MURO CON VARILLA DE 1/2" Y MONEDA DE 2" PARA ANCLAJE A MURO, TODO EN ACERO INOXIDABLE.</t>
  </si>
  <si>
    <t>CARPINTERÍA METÁLICA.</t>
  </si>
  <si>
    <t>11.3.1</t>
  </si>
  <si>
    <t>11.3.1.1</t>
  </si>
  <si>
    <t>PUERTA P-02 DE 1.00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</si>
  <si>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11.3.1.2</t>
  </si>
  <si>
    <t>PUERTA P-03 DE 1.10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t>
  </si>
  <si>
    <t>11.3.1.3</t>
  </si>
  <si>
    <t>PUERTA P-05 DE 2.00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</si>
  <si>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11.3.1.4</t>
  </si>
  <si>
    <t>PUERTA P-06 DE 2.00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</si>
  <si>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11.3.1.5</t>
  </si>
  <si>
    <t>PUERTA P-07 DE 3.73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</si>
  <si>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11.3.1.6</t>
  </si>
  <si>
    <t>PUERTA P-08 DE 6.00 X 4.00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</si>
  <si>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CAPÍTULO 12</t>
  </si>
  <si>
    <t>ACABADO MUROS</t>
  </si>
  <si>
    <t xml:space="preserve">ENCHAPE SOBRE MUROS                                                                                                   </t>
  </si>
  <si>
    <t>12.1.1</t>
  </si>
  <si>
    <t>ENCHAPE DE MUROS EN PORCELANATO FORGE REC MULTICOLOR 48X48 cm, REF 477082791. ANCHO &gt; 0.70 m.</t>
  </si>
  <si>
    <t>12.1.2</t>
  </si>
  <si>
    <t>ENCHAPE DE MUROS EN BALDOSA CERÁMICA RECTIFICADA ARTICA BLANCA 30X45 cm. ANCHO &gt; 0.70 m.</t>
  </si>
  <si>
    <t>12.1.3</t>
  </si>
  <si>
    <t>ENCHAPE DE MUROS EN BALDOSA CERÁMICA RECTIFICADA ARTICA BLANCA 30X45 cm. ANCHO &lt;= 0.70 m.</t>
  </si>
  <si>
    <t>12.1.4</t>
  </si>
  <si>
    <t>WIN DE REMATE EN ALUMINIO</t>
  </si>
  <si>
    <t>12.1.5</t>
  </si>
  <si>
    <t xml:space="preserve">MESON EN GRANITO NEGRO SAN GABRIEL 2,5 cm, SOBRE ESTRUCTURA METÁLICA, INCLUYE ÁNGULO DE SOPORTE PARA MESÓN EN 1-1/2", SALPICADERO, CORTAGOTERA, FALDON Y DEMÁS ELEMENTOS NECESARIOS PARA EL SUMINISTRO E INSTALACIÓN DE ACUERDO CON LOS PLANOS Y LAS ESPECIFICACIONES.                                             </t>
  </si>
  <si>
    <t>TOTAL CAPÍTULO 12</t>
  </si>
  <si>
    <t>CAPÍTULO 13</t>
  </si>
  <si>
    <t xml:space="preserve">APARATOS Y EQUIPOS                                                                           </t>
  </si>
  <si>
    <t>APARATOS Y ELEMENTOS SANITARIOS, INCLUYE MONTAJE COMPLETO DE LOS MISMOS CON SUS RESPECTIVAS VÁLVULAS</t>
  </si>
  <si>
    <t>13.1.1</t>
  </si>
  <si>
    <t>SUMINISTRO E INSTALACIÓN TAZA ERIE 1.28 GPF EP/GF ANTIVANDALICA, COLOR BLANCO. INCLUYE FLUXÓMETRO DE BAJO CONSUMO 4,8LT, VÁLVULA ANTI VANDÁLICA TIPO PUSH Y ASIENTO ABIERTO, SOPORTE TAZA ERIA CON BRIDA SANITARIA Y TODO LO NECESARIO PARA SU CORRECTA INSTALACIÓN Y PUESTA EN FUNCIONAMIENTO. SE INCLUYE MONTAJE Y CONEXIÓN.</t>
  </si>
  <si>
    <t>13.1.2</t>
  </si>
  <si>
    <t>13.1.3</t>
  </si>
  <si>
    <t>SUMINISTRO ORINAL GOTTA ENTRADA Y SALIDA POSTERIOR, INCLUYE  VÁLVULA ANTIVANDÁLICA TIPO PUSH KIT, INCLUYE GRIFERIA, SOPORTES,  Y TODO LO NECESARIO PARA SU CORRECTA INSTALACIÓN Y PUESTA EN FUNCIONAMIENTO. SE INCLUYE MONTAJE Y CONEXIÓN.</t>
  </si>
  <si>
    <t>13.1.4</t>
  </si>
  <si>
    <t>SUMINISTRO E INSTALACIÓN DE LAVAMANOS DE COLGAR AQUAJET CF/HG LVC, INCLUYE DESAGÜE CROMADO PUSH,  BRAZOS LAVAMANOS LIBRE MAMPOSTERÍA EN CAJA, SOPORTES Y TODO LO NECESARIO PARA SU CORRECTA INSTALACIÓN Y PUESTA EN FUNCIONAMIENTO. SE INCLUYE MONTAJE Y CONEXIÓN</t>
  </si>
  <si>
    <t>13.1.5</t>
  </si>
  <si>
    <t>CONSTRUCCIÓN POCETA LAVA TRAPEROS EN GRANITO FUNDIDO Y PULIDO BLANCO HUILA GRANO 1 FONDO BLANCO. SEGÚN DE DETALLE DE PLANOS.</t>
  </si>
  <si>
    <t>13.1.6</t>
  </si>
  <si>
    <t>SUMINISTRO E INSTALACIÓN DE LAVAPLATOS DE INCRUSTAR, INCLUYE DESAGÜE CROMADO PUSH, SIFÓN, SOPORTES Y TODO LO NECESARIO PARA SU CORRECTA INSTALACIÓN Y PUESTA EN FUNCIONAMIENTO. SE INCLUYE MONTAJE Y CONEXIÓN</t>
  </si>
  <si>
    <t>EQUIPOS</t>
  </si>
  <si>
    <t>13.2.1</t>
  </si>
  <si>
    <t>BOMBA HORIZONTAL CONTRA INCENDIOS, CARCAZA PARTIDA, CON MOTOR ELECTRICO, CAPACIDAD NOMINAL: 500 GPM @ 130 PSI, 80 HP, 3560 RPM, UL/FM. (INCLUYE TABLERO CONTROLADOR MONTAJE Y ACCESORIOS). BOMBA JOCKEY DE 50 GPM A 140 PSI, CON MOTOR ELÉCTRICO, 3 HP, 3450 RPM. (INCLUYE TABLERO CONTROLADOR). SE INCLUYEN CABEZAL DE PRUEBAS 4", CON 2 VALVULAS TIPO ANGULO, UL/FM, CONEXIÓN LÍNEAS DE CENSADO TABLEROS DE CONTROL, CONEXIÓN ELÉCTRICA TABLEROS DE CONTROL  Y PLACA ANTIVORTICE, DIMENSIONES MINIMAS 0.30 MTS X 0.30 MTS</t>
  </si>
  <si>
    <t>GRIFERÍAS</t>
  </si>
  <si>
    <t>13.3.1</t>
  </si>
  <si>
    <t>SUMINISTRO E INSTALACIÓN GRIFERIA DE LAVAMANOS DE MESA TIPO PUSH EN CROMO</t>
  </si>
  <si>
    <t>13.3.2</t>
  </si>
  <si>
    <t>SUMINISTRO E INSTALACIÓN DE SIFÓN BOTELLA EN CROMO</t>
  </si>
  <si>
    <t>13.3.3</t>
  </si>
  <si>
    <t>SUMINISTRO E INSTALACIÓN GRIFERIA DE LAVAPLATOS MONOCONTROL</t>
  </si>
  <si>
    <t>13.3.4</t>
  </si>
  <si>
    <t>DUCHA DE EMERGENCIA MIXTA EN ACERO INOXIDABLE ACTIVADA CON PEDAL, CON TUBERÍA DE 1”. FABRICADA EN TUBERÍA ACERO INOXIDABLE TEMPLE 304; CON VÁLVULA TIPO PUSH OPERADA POR PRESIÓN MANUAL INDEPENDIENTE; DIFUSORES TERMOENDURECIBLES CON FILTRO INTERNO EN ACERO INOXIDABLE Y TAPA PROTECTORA. EL SISTEMA ESTÁ COMPUESTO POR UNA DUCHA TORRENCIAL DE SEGURIDAD Y UNA FUENTE LAVAOJOS ALIMENTADO CON AGUA POTABLE A TEMPERATURA AMBIENTE.</t>
  </si>
  <si>
    <t>13.3.5</t>
  </si>
  <si>
    <t>SUMINISTRO E INSTALACIÓN GRIFERIA DE DUCHA MONOCONTROL</t>
  </si>
  <si>
    <t>ACCESORIOS</t>
  </si>
  <si>
    <t>13.4.1</t>
  </si>
  <si>
    <t>SUMINISTRO E INSTALACIÓN DE BARRA DE SEGURIDAD PLEGABLE PARA DISCAPACITADOS EN ACERO INOXIDABLE SATINADO Ø=2", GF IMPORTADA. REF 706590001 CORONA. INCLUYE SOPORTES Y TODO LO NECESARIO PARA SU CORRECTA INSTALACIÓN Y PUESTA EN FUNCIONAMIENTO.</t>
  </si>
  <si>
    <t>13.4.2</t>
  </si>
  <si>
    <t>SUMINISTRO E INSTALACIÓN DE DISPENSADOR DE JABÓN LÍQUIDO, 1LT DE CAPACIDAD, CUERPO EN ACERO INOXIDABLE SATINADO CON VALVULA DE PUSH DOSIFICADORA, SOCODA, INCLUYE SOPORTES Y TODO LO NECESARIO PARA SU CORRECTA INSTALACIÓN Y PUESTA EN FUNCIONAMIENTO.</t>
  </si>
  <si>
    <t>13.4.3</t>
  </si>
  <si>
    <t>SUMINISTRO E INSTALACIÓN DE DISPENSADOR DE PAPEL EN ACERO INOXIDABLE SATINADO, SOCODA. INCLUYE SOPORTES Y TODO LO NECESARIO PARA SU CORRECTA INSTALACIÓN Y PUESTA EN FUNCIONAMIENTO.</t>
  </si>
  <si>
    <t>13.4.4</t>
  </si>
  <si>
    <t>SUMINISTRO E INSTALACIÓN DE LLAVE TIPO JARDÍN PESADA 97720 CROMO</t>
  </si>
  <si>
    <t>13.4.5</t>
  </si>
  <si>
    <t>SUMINISTRO E INSTALACIÓN DE CANECA DE SOBREPONER EN LA PARED O EN DIVISIÓN METÁLICA, EN ACERO INOXIDABLE 304 SATINADO, CON SOPORTE PARA BOLSA PLÁSTICA. CAPACIDAD 14.5LTS. NACIONAL A&amp;A. INCLUYE SOPORTES Y TODO LO NECESARIO PARA SU CORRECTA INSTALACIÓN Y PUESTA EN FUNCIONAMIENTO.</t>
  </si>
  <si>
    <t>13.4.6</t>
  </si>
  <si>
    <t>SUMINISTRO E INSTALACIÓN DE PASAMANOS DE SEGURIDAD PARA DISCAPACITADOS EN ACERO INOXIDABLE SATINADO, 30". SOCODA. INCLUYE SOPORTES Y TODO LO NECESARIO PARA SU CORRECTA INSTALACIÓN Y PUESTA EN FUNCIONAMIENTO.</t>
  </si>
  <si>
    <t>13.4.7</t>
  </si>
  <si>
    <t>SUMINISTRO E INSTALACIÓN DE SECADOR DE MANOS DE SENSOR PARA USO DE MANOS LIBRES DE CARCAZA EN ACERO INOXIDABLE. SOCODA. INCLUYE SOPORTES Y TODO LO NECESARIO PARA SU CORRECTA INSTALACIÓN Y PUESTA EN FUNCIONAMIENTO.</t>
  </si>
  <si>
    <t>13.4.8</t>
  </si>
  <si>
    <t>DIVISIONES EN LÁMINA DE ACERO INOXIDABLE CAL. 20 REF. 304 SATINADO CANTILIVER,  ARISTAS REDONDAS, RIGIDIACIÓN CON BASTIDOR EN PERFILES CUADRADOS, COMPUERTA EN ACERO INOXIDABLE, CON ESTRUCTURA INTERNA PARA DAR RIGIDEZ, PUERTA DE 0,87 m, GANCHO SENCILLO Y CERRADURA DE PASADOR. SOCODA. SEGÚN DISEÑO EN PLANOS.</t>
  </si>
  <si>
    <t>13.4.9</t>
  </si>
  <si>
    <t>SUMINISTRO E INSTALACIÓN TAPARREGISTRO ACERO INOXIDABLE CON CERRADURA</t>
  </si>
  <si>
    <t>TOTAL CAPÍTULO 13</t>
  </si>
  <si>
    <t>CAPÍTULO 14</t>
  </si>
  <si>
    <t xml:space="preserve">PINTURA                                                                                                            </t>
  </si>
  <si>
    <t xml:space="preserve">SOBRE MURO                                                                                                    </t>
  </si>
  <si>
    <t>14.1.1</t>
  </si>
  <si>
    <t xml:space="preserve">VINILO PARA INTERIORES SOBRE PAÑETE 3 MANOS ANCHO &gt; 0.70 m.                                                    </t>
  </si>
  <si>
    <t>14.1.2</t>
  </si>
  <si>
    <t>VINILO PARA INTERIORES SOBRE PAÑETE 3 MANOS, ANCHO &lt;= 0.70 m</t>
  </si>
  <si>
    <t>14.1.3</t>
  </si>
  <si>
    <t xml:space="preserve">VINILO ANTIBACTERIAL PARA INTERIORES SOBRE PAÑETE 3 MANOS ANCHO &gt; 0.70 m.                                                    </t>
  </si>
  <si>
    <t>14.1.4</t>
  </si>
  <si>
    <t>VINILO ANTIBACTERIAL PARA INTERIORES SOBRE PAÑETE 3 MANOS, ANCHO &lt;= 0.70 m</t>
  </si>
  <si>
    <t xml:space="preserve">BAJO PLACA                                                                                                    </t>
  </si>
  <si>
    <t>14.2.1</t>
  </si>
  <si>
    <t xml:space="preserve">VINILO BAJO PLACA LISA, TRES MANOS ANCHO &gt; 0.70 M                                                     </t>
  </si>
  <si>
    <t>OTROS</t>
  </si>
  <si>
    <t>14.3.1</t>
  </si>
  <si>
    <t>LIMPIEZA E HIDRÓFUGO PARA LADRILLO Y BLOQUE A LA VISTA ANCHO &gt; 0.70 M</t>
  </si>
  <si>
    <t>14.3.2</t>
  </si>
  <si>
    <t>LIMPIEZA E HIDRÓFUGO PARA LADRILLO Y BLOQUE A LA VISTA &lt; O = 0.70 M</t>
  </si>
  <si>
    <t>TOTAL CAPÍTULO 14</t>
  </si>
  <si>
    <t>CAPÍTULO 15</t>
  </si>
  <si>
    <t>CERRADURAS Y VIDRIOS</t>
  </si>
  <si>
    <t xml:space="preserve">CERRADURAS                                                                                                    </t>
  </si>
  <si>
    <t>15.1.1</t>
  </si>
  <si>
    <t>CERRADURA ANTIPANICO PUERTA DOBLE</t>
  </si>
  <si>
    <t>15.1.2</t>
  </si>
  <si>
    <t>CERRADURA STANLEY DE MANIJA PUERTAS AULAS</t>
  </si>
  <si>
    <t>15.1.3</t>
  </si>
  <si>
    <t>CERRADURA STANLEY DE MANIJA PUERTAS BAÑOS</t>
  </si>
  <si>
    <t xml:space="preserve">VIDRIOS Y ESPEJOS                                                                                             </t>
  </si>
  <si>
    <t>15.2.1</t>
  </si>
  <si>
    <t xml:space="preserve">ESPEJO CRISTAL BISELADO EMPOTRADO 6mm.                                                                             </t>
  </si>
  <si>
    <t>TOTAL CAPÍTULO 15</t>
  </si>
  <si>
    <t>CAPÍTULO 16</t>
  </si>
  <si>
    <t xml:space="preserve">PAVIMENTOS                                                                                                </t>
  </si>
  <si>
    <t xml:space="preserve">PAVIMENTOS                                                                                          </t>
  </si>
  <si>
    <t>16.1.1</t>
  </si>
  <si>
    <t xml:space="preserve">CAPA DE MEJORAMIENTO  EN RAJÓN, DIAMETRO MAXIMO 0,30 m (Incluye el suministro e instalación manual del rajón y el recebo de sello).                                                </t>
  </si>
  <si>
    <t>16.1.2</t>
  </si>
  <si>
    <t>16.1.3</t>
  </si>
  <si>
    <t>RELLENO EN SUBBASE GRANULAR DE ACUERDO CON EL DISEÑO DEL PAVIMENTO (Incluye el suministro de material, extendido y compactación mecánica y/o manual al 95% del proctor modificado).</t>
  </si>
  <si>
    <t>16.1.4</t>
  </si>
  <si>
    <t>SUMINISTRO E INSTALACIÓN GEOTEXTIL DE ACUERDO CON EL DISEÑO DEL PAVIMENTO (Incluye el suministro, extendida e instalación).</t>
  </si>
  <si>
    <t>16.1.5</t>
  </si>
  <si>
    <t>CAPA DE RODADURA EN CONCRETO MR = 4.1 MPa, e = 0,15 m (Sin refuerzo)</t>
  </si>
  <si>
    <t>16.1.6</t>
  </si>
  <si>
    <t>16.1.7</t>
  </si>
  <si>
    <t>CÁRCAMO PREFABRICADO EN CONCRETO A LA VISTA f'c=21 MPa 0,20 x 0,30 m. INCLUYE REJILLA EN CONCRETO</t>
  </si>
  <si>
    <t>16.1.8</t>
  </si>
  <si>
    <t>FILTRO EN DREN FRANCÉS. B=0,60m, Hprom=0,40m</t>
  </si>
  <si>
    <t>16.1.9</t>
  </si>
  <si>
    <t>16.1.10</t>
  </si>
  <si>
    <t>16.1.11</t>
  </si>
  <si>
    <t>TOTAL CAPÍTULO 16</t>
  </si>
  <si>
    <t>CAPÍTULO 17</t>
  </si>
  <si>
    <t xml:space="preserve">ASEO Y VARIOS                                                                                                      </t>
  </si>
  <si>
    <t>17.1</t>
  </si>
  <si>
    <t>17.1.1</t>
  </si>
  <si>
    <t xml:space="preserve">ASEO AL FINAL DE LA OBRA                                                                              </t>
  </si>
  <si>
    <t>Gl</t>
  </si>
  <si>
    <t>TOTAL CAPÍTULO 17</t>
  </si>
  <si>
    <t>CAPÍTULO 18</t>
  </si>
  <si>
    <t>INSTALACIONES HIDROSANTARIAS</t>
  </si>
  <si>
    <t>18.1</t>
  </si>
  <si>
    <t>RED DE SUMINISTRO</t>
  </si>
  <si>
    <t>18.1.1</t>
  </si>
  <si>
    <t>ACOMETIDA Y MEDIDOR TOTALIZADOR</t>
  </si>
  <si>
    <t>18.1.1.1</t>
  </si>
  <si>
    <t>TUBERÍA HG  DE 1/2"</t>
  </si>
  <si>
    <t>18.1.1.2</t>
  </si>
  <si>
    <t>ACCESORIOS HG DE 1/2"</t>
  </si>
  <si>
    <t>18.1.1.3</t>
  </si>
  <si>
    <t>TUBERÍA PVC P RDE 21 DE 1/2"</t>
  </si>
  <si>
    <t>18.1.1.4</t>
  </si>
  <si>
    <t>ACCESORIOS PVC P  DE 1/2"</t>
  </si>
  <si>
    <t>18.1.1.5</t>
  </si>
  <si>
    <t>REGISTRO PASO DIRECTO DE 1/2"</t>
  </si>
  <si>
    <t>18.1.1.6</t>
  </si>
  <si>
    <t>UNIÓN DRESER DE 1/2"</t>
  </si>
  <si>
    <t>18.1.1.7</t>
  </si>
  <si>
    <t>FILTRO DE 1/2"</t>
  </si>
  <si>
    <t>18.1.1.8</t>
  </si>
  <si>
    <t>CHEQUE HIDRO DE 1/2"</t>
  </si>
  <si>
    <t>18.1.1.9</t>
  </si>
  <si>
    <t>VALVULA CORTE PARA LLENADO TANQUE DE 1/2"</t>
  </si>
  <si>
    <t>18.1.1.10</t>
  </si>
  <si>
    <t>INSTALACIÓN ACOMETIDA DE 1/2"</t>
  </si>
  <si>
    <t>18.1.1.11</t>
  </si>
  <si>
    <t>INSTALACIÓN MEDIDOR TOTALIZADOR    DE 1/2"</t>
  </si>
  <si>
    <t>18.1.1.12</t>
  </si>
  <si>
    <t>MEDIDOR TOTALIZADOR DE 1/2"</t>
  </si>
  <si>
    <t>18.1.1.13</t>
  </si>
  <si>
    <t>CAJA MEDIDOR TOTALIZADOR DE 1/2"</t>
  </si>
  <si>
    <t>18.1.1.14</t>
  </si>
  <si>
    <t>PLACA DE IDENTIFICACIÓN</t>
  </si>
  <si>
    <t>18.1.1.15</t>
  </si>
  <si>
    <t>CONEXIÓN RED PUBLICA 1/2"</t>
  </si>
  <si>
    <t>18.1.2</t>
  </si>
  <si>
    <t>ACOMETIDA Y MEDIDOR RED CONTRA INCENDIOS</t>
  </si>
  <si>
    <t>18.1.2.1</t>
  </si>
  <si>
    <t>TUBERÍA H.G. DE 1/2"</t>
  </si>
  <si>
    <t>18.1.2.2</t>
  </si>
  <si>
    <t>ACCESORIOS H.G. DE 1/2"</t>
  </si>
  <si>
    <t>18.1.2.3</t>
  </si>
  <si>
    <t>VÁLVULA DE CORTE DE 1/2"</t>
  </si>
  <si>
    <t>18.1.2.4</t>
  </si>
  <si>
    <t>VÁLVULA ANTIFRAUDE DE 1/2"</t>
  </si>
  <si>
    <t>18.1.2.5</t>
  </si>
  <si>
    <t>MEDIDOR AGUA POTABLE DE 3/4"</t>
  </si>
  <si>
    <t>18.1.2.6</t>
  </si>
  <si>
    <t>MONTAJE MEDIDOR DE AGUA POTABLE</t>
  </si>
  <si>
    <t>18.1.2.7</t>
  </si>
  <si>
    <t>18.1.2.8</t>
  </si>
  <si>
    <t>CAJILLA PARA UN MEDIDOR</t>
  </si>
  <si>
    <t>18.1.2.9</t>
  </si>
  <si>
    <t>18.1.2.10</t>
  </si>
  <si>
    <t>18.1.3</t>
  </si>
  <si>
    <t>CONEXIONES A TANQUE DE AGUA POTABLE</t>
  </si>
  <si>
    <t>18.1.3.1</t>
  </si>
  <si>
    <t>PASE EN MURO TANQUE EN PVC DE 1"</t>
  </si>
  <si>
    <t>18.1.3.2</t>
  </si>
  <si>
    <t>PASE EN MURO TANQUE EN PVC DE 2"</t>
  </si>
  <si>
    <t>18.1.4</t>
  </si>
  <si>
    <t>CUARTO DE BOMBAS AGUA POTABLE (VELOCIDAD VARIABLE)</t>
  </si>
  <si>
    <t>18.1.4.1</t>
  </si>
  <si>
    <t>TUBERÍA ACERO GALVANIZADO DE 2"</t>
  </si>
  <si>
    <t>18.1.4.2</t>
  </si>
  <si>
    <t>ACCESORIOS ACERO RANURADO  DE 2"</t>
  </si>
  <si>
    <t>18.1.4.3</t>
  </si>
  <si>
    <t>ACOPLE RANURADO ACERO DE 2"</t>
  </si>
  <si>
    <t>18.1.4.4</t>
  </si>
  <si>
    <t>TUBERÍA ACERO GALVANIZADO DE 3/4"</t>
  </si>
  <si>
    <t>18.1.4.5</t>
  </si>
  <si>
    <t>ACCESORIOS ACERO ROSCAR DE 3/4"</t>
  </si>
  <si>
    <t>18.1.4.6</t>
  </si>
  <si>
    <t>MANÓMETRO 200 PSI CARATULA  DE 2"</t>
  </si>
  <si>
    <t>18.1.4.7</t>
  </si>
  <si>
    <t>VÁLVULA PIE DE 2"</t>
  </si>
  <si>
    <t>18.1.4.8</t>
  </si>
  <si>
    <t>REG. P/D.  DE 2"</t>
  </si>
  <si>
    <t>18.1.4.9</t>
  </si>
  <si>
    <t>REG. P/D.  DE 3/4"</t>
  </si>
  <si>
    <t>18.1.4.10</t>
  </si>
  <si>
    <t>CHEQUE HIDRO DE 2"</t>
  </si>
  <si>
    <t>18.1.4.11</t>
  </si>
  <si>
    <t>CHEQUES PERFORADO DE 3/4"</t>
  </si>
  <si>
    <t>18.1.4.12</t>
  </si>
  <si>
    <t>COPA EXCÉNTRICA DE 2"x1"</t>
  </si>
  <si>
    <t>18.1.4.13</t>
  </si>
  <si>
    <t>COPA EXCÉNTRICA DE 1"x2"</t>
  </si>
  <si>
    <t>18.1.4.14</t>
  </si>
  <si>
    <t>JUNTA DE EXPANSIÓN BORRACHA DE 2"</t>
  </si>
  <si>
    <t>18.1.4.15</t>
  </si>
  <si>
    <t>UNIÓN UNIVERSAL DE 2"</t>
  </si>
  <si>
    <t>18.1.4.16</t>
  </si>
  <si>
    <t>BASE ANTIVIBRATORIA</t>
  </si>
  <si>
    <t>18.1.4.17</t>
  </si>
  <si>
    <t>SUMINISTRO Y MONTAJE EQUIPO DE PRESIÓN VELOCIDAD VARIABLE  (2 MOTOBOMBAS + TANQUE HIDROACUMULADOR)</t>
  </si>
  <si>
    <t>18.1.4.18</t>
  </si>
  <si>
    <t>REG. P/D. BYPASS DE 3/4"</t>
  </si>
  <si>
    <t>18.1.4.19</t>
  </si>
  <si>
    <t>CHEQUE BYPASS DE 3/4"</t>
  </si>
  <si>
    <t>18.1.4.20</t>
  </si>
  <si>
    <t>UNIÓN UNIVERSAL BYPASS DE 3/4"</t>
  </si>
  <si>
    <t>18.1.4.21</t>
  </si>
  <si>
    <t>TRANSICIÓN ACERO - PVC DE 3/4"</t>
  </si>
  <si>
    <t>18.1.5</t>
  </si>
  <si>
    <t xml:space="preserve">REDES DE SUMINISTRO AGUA FRÍA POTABLE </t>
  </si>
  <si>
    <t>18.1.5.1</t>
  </si>
  <si>
    <t>18.1.5.2</t>
  </si>
  <si>
    <t>ACCESORIOS PVC P DE 1/2"</t>
  </si>
  <si>
    <t>18.1.5.3</t>
  </si>
  <si>
    <t>TUBERÍA PVC P RDE 21 DE 3/4"</t>
  </si>
  <si>
    <t>18.1.5.4</t>
  </si>
  <si>
    <t>ACCESORIOS PVC P DE 3/4"</t>
  </si>
  <si>
    <t>18.1.5.5</t>
  </si>
  <si>
    <t>TUBERÍA PVC P RDE 21 DE 1"</t>
  </si>
  <si>
    <t>18.1.5.6</t>
  </si>
  <si>
    <t>ACCESORIOS PVC P DE 1"</t>
  </si>
  <si>
    <t>18.1.5.7</t>
  </si>
  <si>
    <t>TUBERÍA PVC P RDE 21 DE 1.1/4"</t>
  </si>
  <si>
    <t>18.1.5.8</t>
  </si>
  <si>
    <t>ACCESORIOS PVC P DE 1.1/4"</t>
  </si>
  <si>
    <t>18.1.5.9</t>
  </si>
  <si>
    <t>TUBERÍA PVC P RDE 21 DE 1.1/2"</t>
  </si>
  <si>
    <t>18.1.5.10</t>
  </si>
  <si>
    <t>ACCESORIOS PVC P DE 1.1/2"</t>
  </si>
  <si>
    <t>18.1.5.11</t>
  </si>
  <si>
    <t>TUBERÍA PVC P RDE 21 DE 2"</t>
  </si>
  <si>
    <t>18.1.5.12</t>
  </si>
  <si>
    <t>ACCESORIOS PVC P DE 2"</t>
  </si>
  <si>
    <t>18.1.5.13</t>
  </si>
  <si>
    <t>REGISTRO  DE 1/2"</t>
  </si>
  <si>
    <t>18.1.5.14</t>
  </si>
  <si>
    <t>REGISTRO  DE 1.1/4"</t>
  </si>
  <si>
    <t>18.1.5.15</t>
  </si>
  <si>
    <t>REGISTRO  DE 1.1/2"</t>
  </si>
  <si>
    <t>18.1.5.16</t>
  </si>
  <si>
    <t>LLAVE MANGUERA + REGISTRO DE 1/2"</t>
  </si>
  <si>
    <t>18.1.6</t>
  </si>
  <si>
    <t>PUNTOS HIDRÁULICOS DE AGUA FRÍA POTABLE</t>
  </si>
  <si>
    <t>18.1.6.1</t>
  </si>
  <si>
    <t>PUNTO AF LAVAMANOS DE 1/2"</t>
  </si>
  <si>
    <t>18.1.6.2</t>
  </si>
  <si>
    <t>PUNTO AF SANITARIOS DE 1.1/4"</t>
  </si>
  <si>
    <t>18.1.6.3</t>
  </si>
  <si>
    <t>PUNTO AF ORINALES DE 1"</t>
  </si>
  <si>
    <t>18.1.6.4</t>
  </si>
  <si>
    <t>PUNTO AF LAVAPLATOS DE 1/2"</t>
  </si>
  <si>
    <t>18.1.6.5</t>
  </si>
  <si>
    <t>PUNTO AF DUCHAS DE 1/2"</t>
  </si>
  <si>
    <t>18.1.6.6</t>
  </si>
  <si>
    <t>PUNTO AF LLAVE MANGUERA  DE 1/2"</t>
  </si>
  <si>
    <t>18.1.6.7</t>
  </si>
  <si>
    <t>FILTRO PARA AGUA POTABLE DE  1/2"</t>
  </si>
  <si>
    <t>18.1.6.8</t>
  </si>
  <si>
    <t>FILTRO PARA AGUA POTABLE DE 1.1/4"</t>
  </si>
  <si>
    <t>18.1.6.9</t>
  </si>
  <si>
    <t>FILTRO PARA AGUA POTABLE DE 1.1/2"</t>
  </si>
  <si>
    <t>18.2</t>
  </si>
  <si>
    <t>RED DE DESAGÜES EDIFICACIÓN</t>
  </si>
  <si>
    <t>18.2.1</t>
  </si>
  <si>
    <t>REDES DE AGUAS RESIDUALES Y VENTILACIONES</t>
  </si>
  <si>
    <t>18.2.1.1</t>
  </si>
  <si>
    <t>TUBERÍA PVCL DE 2"</t>
  </si>
  <si>
    <t>18.2.1.2</t>
  </si>
  <si>
    <t>TUBERÍA PVC S DE 2"</t>
  </si>
  <si>
    <t>18.2.1.3</t>
  </si>
  <si>
    <t>ACCESORIOS PVC. S DE 2"</t>
  </si>
  <si>
    <t>18.2.1.4</t>
  </si>
  <si>
    <t>TUBERÍA PVCL DE 3"</t>
  </si>
  <si>
    <t>18.2.1.5</t>
  </si>
  <si>
    <t>ACCESORIOS PVC. S DE 3"</t>
  </si>
  <si>
    <t>18.2.1.6</t>
  </si>
  <si>
    <t>TUBERÍA PVC S DE 4"</t>
  </si>
  <si>
    <t>18.2.1.7</t>
  </si>
  <si>
    <t>ACCESORIOS PVC. S DE 4"</t>
  </si>
  <si>
    <t>18.2.1.8</t>
  </si>
  <si>
    <t>JUNTAS DE EXPANSIÓN DE 2"</t>
  </si>
  <si>
    <t>18.2.1.9</t>
  </si>
  <si>
    <t>CARCAMO 0.20 X 0.20 M</t>
  </si>
  <si>
    <t>18.2.2</t>
  </si>
  <si>
    <t>SALIDAS SANITARIAS PVC-S</t>
  </si>
  <si>
    <t>18.2.2.1</t>
  </si>
  <si>
    <t>SALIDA SANITARIA LAVAMANOS  DE 2"</t>
  </si>
  <si>
    <t>18.2.2.2</t>
  </si>
  <si>
    <t>SALIDA SANITARIA SANITARIOS DE 4"</t>
  </si>
  <si>
    <t>18.2.2.3</t>
  </si>
  <si>
    <t>SALIDA SANITARIA ORINALES  DE 2"</t>
  </si>
  <si>
    <t>18.2.2.4</t>
  </si>
  <si>
    <t>SALIDA SANITARIA LAVAPLATOS DE 2"</t>
  </si>
  <si>
    <t>18.2.2.5</t>
  </si>
  <si>
    <t>SALIDA SANITARIA SIFONES DUCHAS DE 2"</t>
  </si>
  <si>
    <t>18.2.2.6</t>
  </si>
  <si>
    <t>SALIDA SANITARIA SIFONES DE 2"</t>
  </si>
  <si>
    <t>18.2.2.7</t>
  </si>
  <si>
    <t>SALIDA SANITARIA CODO INVERTIDO 4"</t>
  </si>
  <si>
    <t>18.2.2.8</t>
  </si>
  <si>
    <t>BRIDAS SANITARIAS DE 4"</t>
  </si>
  <si>
    <t>18.2.3</t>
  </si>
  <si>
    <t>OBRAS ADICIONALES</t>
  </si>
  <si>
    <t>18.2.3.1</t>
  </si>
  <si>
    <t>TRAMPA DE ACEITES PREFABRICADA</t>
  </si>
  <si>
    <t>18.2.3.2</t>
  </si>
  <si>
    <t>CAJA DE AFOROS</t>
  </si>
  <si>
    <t>18.3</t>
  </si>
  <si>
    <t>RED DE DESAGÜES AGUAS RESIDUALES GENERALES</t>
  </si>
  <si>
    <t>18.3.1</t>
  </si>
  <si>
    <t>REDES DE AGUAS RESIDUALES</t>
  </si>
  <si>
    <t>18.3.1.1</t>
  </si>
  <si>
    <t>TUBERÍA PVC. ALCANTARILLADO DE 6"</t>
  </si>
  <si>
    <t>18.3.1.2</t>
  </si>
  <si>
    <t>ACCESORIOS PVC. ALCANTARILLADO DE 6"</t>
  </si>
  <si>
    <t>18.3.2</t>
  </si>
  <si>
    <t>OBRAS CIVILES AGUAS RESIDUALES</t>
  </si>
  <si>
    <t>18.3.2.1</t>
  </si>
  <si>
    <t>CAJAS DE INSPECCIÓN TRÁFICO LIVIANO DE 80x80</t>
  </si>
  <si>
    <t>18.3.2.2</t>
  </si>
  <si>
    <t>EMPATE A RED GENERAL DE LA UNIVERSIDAD</t>
  </si>
  <si>
    <t>18.4</t>
  </si>
  <si>
    <t>RED DE AGUAS LLUVIAS EDIFICACIÓN</t>
  </si>
  <si>
    <t>18.4.1</t>
  </si>
  <si>
    <t>REDES AGUAS LLUVIAS</t>
  </si>
  <si>
    <t>18.4.1.1</t>
  </si>
  <si>
    <t>TUBERÍA PVC S DE 3"</t>
  </si>
  <si>
    <t>18.4.1.2</t>
  </si>
  <si>
    <t>18.4.1.3</t>
  </si>
  <si>
    <t>18.4.1.4</t>
  </si>
  <si>
    <t>18.4.1.5</t>
  </si>
  <si>
    <t>TUBERÍA PVC S DE 6"</t>
  </si>
  <si>
    <t>18.4.1.6</t>
  </si>
  <si>
    <t>ACCESORIOS PVC. S DE 6"</t>
  </si>
  <si>
    <t>18.4.1.7</t>
  </si>
  <si>
    <t>TUBERÍA PVC S DE 8"</t>
  </si>
  <si>
    <t>18.4.1.8</t>
  </si>
  <si>
    <t>ACCESORIOS PVC. S DE 8"</t>
  </si>
  <si>
    <t>18.4.1.9</t>
  </si>
  <si>
    <t xml:space="preserve">CODO + TRAGANTE  3" </t>
  </si>
  <si>
    <t>18.4.1.10</t>
  </si>
  <si>
    <t xml:space="preserve">CODO + TRAGANTE 4" </t>
  </si>
  <si>
    <t>18.4.1.11</t>
  </si>
  <si>
    <t>18.4.1.12</t>
  </si>
  <si>
    <t>SIFON 4"</t>
  </si>
  <si>
    <t>18.4.1.13</t>
  </si>
  <si>
    <t>JUNTAS DE EXPANSION DE 4"</t>
  </si>
  <si>
    <t>18.4.1.14</t>
  </si>
  <si>
    <t>JUNTAS DE EXPANSIÓN DE 6"</t>
  </si>
  <si>
    <t>RED DE DESAGÜES AGUAS LLUVIAS GENERALES</t>
  </si>
  <si>
    <t>18.5.1</t>
  </si>
  <si>
    <t>REDES DE AGUAS LLUVIAS</t>
  </si>
  <si>
    <t>18.5.1.1</t>
  </si>
  <si>
    <t>TUBERÍA PVC. ALCANTARILLADO DE 8"</t>
  </si>
  <si>
    <t>18.5.1.2</t>
  </si>
  <si>
    <t>ACCESORIOS PVC. ALCANTARILLADO DE 8"</t>
  </si>
  <si>
    <t>18.5.1.3</t>
  </si>
  <si>
    <t>TUBERÍA PVC. ALCANTARILLADO DE 12"</t>
  </si>
  <si>
    <t>18.5.1.4</t>
  </si>
  <si>
    <t>ACCESORIOS PVC. ALCANTARILLADO DE 12"</t>
  </si>
  <si>
    <t>18.5.2</t>
  </si>
  <si>
    <t>OBRAS CIVILES AGUAS LLUVIAS</t>
  </si>
  <si>
    <t>18.5.2.1</t>
  </si>
  <si>
    <t>18.5.2.2</t>
  </si>
  <si>
    <t>POZO DE INSPECCIÓN TRÁFICO PESADO</t>
  </si>
  <si>
    <t>18.5.2.3</t>
  </si>
  <si>
    <t>ABRAZADERAS REDES HIDROSANITARIAS</t>
  </si>
  <si>
    <t>18.6.1</t>
  </si>
  <si>
    <t>ABRAZADERA DE 1/2"</t>
  </si>
  <si>
    <t>18.6.2</t>
  </si>
  <si>
    <t>ABRAZADERA DE 3/4"</t>
  </si>
  <si>
    <t>18.6.3</t>
  </si>
  <si>
    <t>ABRAZADERA DE 1"</t>
  </si>
  <si>
    <t>18.6.4</t>
  </si>
  <si>
    <t>ABRAZADERA DE 1.1/4"</t>
  </si>
  <si>
    <t>18.6.5</t>
  </si>
  <si>
    <t>ABRAZADERA DE 1.1/2"</t>
  </si>
  <si>
    <t>18.6.6</t>
  </si>
  <si>
    <t>ABRAZADERA DE 2"</t>
  </si>
  <si>
    <t>18.6.7</t>
  </si>
  <si>
    <t>ABRAZADERA DE 4"</t>
  </si>
  <si>
    <t>18.6.8</t>
  </si>
  <si>
    <t>ABRAZADERA DE 6"</t>
  </si>
  <si>
    <t>VARIOS</t>
  </si>
  <si>
    <t>18.7.1</t>
  </si>
  <si>
    <t>PLANOS RECORD</t>
  </si>
  <si>
    <t>18.7.2</t>
  </si>
  <si>
    <t>MANUAL DE OPERACIÓN Y MANTENIMIENTO</t>
  </si>
  <si>
    <t>PRUEBA DE REDES</t>
  </si>
  <si>
    <t>18.8.1</t>
  </si>
  <si>
    <t xml:space="preserve">PRUEBA REDES DESAGÜES </t>
  </si>
  <si>
    <t>18.8.2</t>
  </si>
  <si>
    <t>PRUEBA REDES SUMINISTRO</t>
  </si>
  <si>
    <t>DESINFECCIÓN DEL SISTEMA</t>
  </si>
  <si>
    <t>18.9.1</t>
  </si>
  <si>
    <t>DESINFECCIÓN SISTEMA DE AGUA POTABLE</t>
  </si>
  <si>
    <t>TOTAL CAPÍTULO 18</t>
  </si>
  <si>
    <t>CAPÍTULO 19</t>
  </si>
  <si>
    <t>INSTALACIONES ELÉCTRICAS</t>
  </si>
  <si>
    <t>SALIDAS DE ALUMBRADO EN TUBERIA EMT</t>
  </si>
  <si>
    <t>19.1.1</t>
  </si>
  <si>
    <t>SALIDA ILUMINACIÓN INCRUSTAR  Y SOBREPONER , INCLUYE MARQUILLADO, TUBERIA 3/4"EMT, CURVAS, UNIONES, PRENSA ESTOPA Y CLAVIJA ÁEREA Y DEMAS ELEMENTOS NECESARIOS PARA LA INSTALACIÓN DE ESTE ITEM  (DE ACUERDO A ESPECIFICACIÓN TECNICA 19.1.1 Y PLANO DE ILUMINACIÓN )</t>
  </si>
  <si>
    <t>19.1.2</t>
  </si>
  <si>
    <t>SALIDA PARA INTERRUPTOR SENCILLO  INCRUSTAR  Y SOBREPONER, INCLUYE MARQUILLADO, TUBERIA 3/4"EMT, CURVAS, UNIONES, PRENSA ESTOPA Y CLAVIJA ÁEREA Y DEMAS ELEMENTOS NECESARIOS PARA LA INSTALACIÓN DE ESTE ITEM (DE ACUERDO A ESPECIFICACIÓN TECNICA 19.1.2 Y PLANO DE ILUMINACIÓN)</t>
  </si>
  <si>
    <t>SALIDAS DE TOMAS EN TUBERIA EMT</t>
  </si>
  <si>
    <t>19.2.1</t>
  </si>
  <si>
    <t>SALIDA PARA TOMACORRIENTE DOBLE MONOFASICA DE INCRUSTAR TIPO NEMA 5-15R CON POLO A TIERRA (COLOR BLANCO) ,INCLUYE MARQUILLADO,TOMA, TUBERÍA EMT, UNIONES, CURVAS, CABLEADO, ELEMENTOS DE CONEXIÓN Y DEMAS ELEMENTOS NECESARIOS PARA LA INSTALACIÓN DE ESTE ITEM  (DE ACUERDO A ESPECIFICACIÓN TECNICA 19.2.1 Y PLANO DE TOMAS )</t>
  </si>
  <si>
    <t>19.2.2</t>
  </si>
  <si>
    <t>SALIDA MONOFÁSICA SECADOR DE MANOS O EQUIPOS DEDICADOS DE INCRUSTAR, CON POLO A TIERRA,INCLUYE MARQUILLADO,TOMA, TUBERÍA EMT, UNIONES, CURVAS, CABLEADO, ELEMENTOS DE CONEXIÓN Y DEMAS ELEMENTOS NECESARIOS PARA LA INSTALACIÓN DE ESTE ITEM  (DE ACUERDO A ESPECIFICACIÓN TECNICA 19.2.2 Y PLANO DE TOMAS )</t>
  </si>
  <si>
    <t>19.2.3</t>
  </si>
  <si>
    <t>SALIDA PARA TOMACORRIENTE DOBLE DE INCRUSTAR MONOFASICA TIPO NEMA 5-15R CON POLO A TIERRA , INCLUYE MARQUILLADO REGULADA COLOR ANARANJADO (MAS LINEA A TIERRA AISLADA),INCLUYE MARQUILLADO,TOMA, TUBERÍA EMT, UNIONES, CURVAS, CABLEADO, ELEMENTOS DE CONEXIÓN Y DEMAS ELEMENTOS NECESARIOS PARA LA INSTALACIÓN DE ESTE ITEM  (DE ACUERDO A ESPECIFICACIÓN TECNICA 19.2.3 Y PLANO DE TOMAS )</t>
  </si>
  <si>
    <t>19.2.4</t>
  </si>
  <si>
    <t>SALIDA PARA TOMA TRIFÁSICA (TOMA DE EMPOTRAR 3F+T 32A USO INDUSTRIAL 380 V) ,INCLUYE MARQUILLADO,TOMA, TUBERÍA EMT, UNIONES, CURVAS, CABLEADO, ELEMENTOS DE CONEXIÓN Y DEMAS ELEMENTOS NECESARIOS PARA LA INSTALACIÓN DE ESTE ITEM  (DE ACUERDO A ESPECIFICACIÓN TECNICA 19.2.4 Y PLANO DE TOMAS )</t>
  </si>
  <si>
    <t>TABLEROS DE ENCHUFABLES Y ARMARIO DE MEDIDORES</t>
  </si>
  <si>
    <t>19.3.1</t>
  </si>
  <si>
    <t xml:space="preserve">SUMINISTRO, TRANSPORTE E INSTALACION DE TABLERO DE AUTOMÁTICOS DE 12 CIRCUITOS TRIFÁSICO CON PUERTA, CHAPETA DE CIERRE Y ESPACIO PARA TOTALIZADOR INDUSTRIAL TWC-MB-12 (DE ACUERDO A ESPECIFICACIÓN TECNICA 19.3.1 Y PLANO DE TABLEROS) NOTA: EL TABLERO OFERTADO DEBE TENER LA POSIBILIDAD DE ALBERGAR LAS ACOMETIDAS QUE LE PERTENECEN </t>
  </si>
  <si>
    <t>19.3.2</t>
  </si>
  <si>
    <t xml:space="preserve">SUMINISTRO, TRANSPORTE E INSTALACION DE TABLERO DE AUTOMÁTICOS DE 18 CIRCUITOS TRIFÁSICO CON PUERTA, CHAPETA DE CIERRE Y ESPACIO PARA TOTALIZADOR INDUSTRIAL TWC-MB-24 (DE ACUERDO A ESPECIFICACIÓN TECNICA 19.3.2 Y PLANO DE TABLEROS) NOTA: EL TABLERO OFERTADO DEBE TENER LA POSIBILIDAD DE ALBERGAR LAS ACOMETIDAS QUE LE PERTENECEN </t>
  </si>
  <si>
    <t>19.3.3</t>
  </si>
  <si>
    <t xml:space="preserve">SUMINISTRO, TRANSPORTE E INSTALACION DE TABLERO DE AUTOMÁTICOS DE 30 CIRCUITOS TRIFÁSICO CON PUERTA, CHAPETA DE CIERRE Y ESPACIO PARA TOTALIZADOR INDUSTRIAL TWC-MB-30 (DE ACUERDO A ESPECIFICACIÓN TECNICA 19.3.3 Y PLANO DE TABLEROS) NOTA: EL TABLERO OFERTADO DEBE TENER LA POSIBILIDAD DE ALBERGAR LAS ACOMETIDAS QUE LE PERTENECEN </t>
  </si>
  <si>
    <t>INTERRUPTORES</t>
  </si>
  <si>
    <t>19.4.1</t>
  </si>
  <si>
    <t>SUMINISTRO, TRANSPORTE E INSTALACION DE INTERRUPTOR SAFIC DSE 1X20A 10 KA A 120/240V. TIPO ENCHUFABLE (DE ACUERDO A ESPECIFICACIÓN TECNICA 19.4.1 Y CUADRO DE CARGA)</t>
  </si>
  <si>
    <t>19.4.2</t>
  </si>
  <si>
    <t>SUMINISTRO, TRANSPORTE E INSTALACION DE INTERRUPTOR SAFIC DSE 3X30A 10 KA A 120/240V. TIPO ENCHUFABLE  (DE ACUERDO A ESPECIFICACIÓN TECNICA 19.4.2 Y CUADRO DE CARGA)</t>
  </si>
  <si>
    <t>19.4.3</t>
  </si>
  <si>
    <t>SUMINISTRO, TRANSPORTE E INSTALACION DE INTERRUPTOR DRX 3X125A INOMINAL 100A Y 80 KA A 120/240V.   (DE ACUERDO A ESPECIFICACIÓN TECNICA 19.4.3 Y CUADRO DE CARGA)</t>
  </si>
  <si>
    <t>ACOMETIDAS ELECTRICAS</t>
  </si>
  <si>
    <t>19.5.1</t>
  </si>
  <si>
    <t>SUMINISTRO, TRANSPORTE E INSTALACION DE ACOMETIDA 3X8F+4N+8T CU  LSZH  PARA TABLERO SERVICIOS 1  (TS 1)(DE ACUERDO A ESPECIFICACIÓN TECNICA 19.5.1 Y PLANO DE ACOMETIDAS)</t>
  </si>
  <si>
    <t>19.5.2</t>
  </si>
  <si>
    <t>SUMINISTRO, TRANSPORTE E INSTALACION DE ACOMETIDA 3X8F+4N+8T CU  LSZH  PARA TABLERO SERVICIOS 2  (TS 2)(DE ACUERDO A ESPECIFICACIÓN TECNICA 19.5.2 Y PLANO DE ACOMETIDAS)</t>
  </si>
  <si>
    <t>19.5.3</t>
  </si>
  <si>
    <t>SUMINISTRO, TRANSPORTE E INSTALACION DE ACOMETIDA 3X8F+4N+8T CU  LSZH  PARA TABLERO SERVICIOS 3  (TS 3)(DE ACUERDO A ESPECIFICACIÓN TECNICA 19.5.3 Y PLANO DE ACOMETIDAS)</t>
  </si>
  <si>
    <t>19.5.4</t>
  </si>
  <si>
    <t>SUMINISTRO, TRANSPORTE E INSTALACION DE ACOMETIDA 3X8F+4N+8T CU  LSZH  PARA TABLERO SERVICIOS 4  (TS 4)(DE ACUERDO A ESPECIFICACIÓN TECNICA 19.5.4 Y PLANO DE ACOMETIDAS)</t>
  </si>
  <si>
    <t>19.5.5</t>
  </si>
  <si>
    <t>SUMINISTRO, TRANSPORTE E INSTALACION DE ACOMETIDA 3X8F+4N+8T CU  LSZH  PARA T TALLERES   (TT)(DE ACUERDO A ESPECIFICACIÓN TECNICA 19.5.5 Y PLANO DE ACOMETIDAS)</t>
  </si>
  <si>
    <t>19.5.6</t>
  </si>
  <si>
    <t>SUMINISTRO, TRANSPORTE E INSTALACION DE ACOMETIDA 3X8F+4N+8T CU  LSZH  PARA TABLERO SERVICIOS 4  (TS 4)(DE ACUERDO A ESPECIFICACIÓN TECNICA 19.5.6 Y PLANO DE ACOMETIDAS)</t>
  </si>
  <si>
    <t>19.5.7</t>
  </si>
  <si>
    <t>SUMINISTRO, TRANSPORTE E INSTALACION DE ACOMETIDA 3X8F+4N+8T CU  LSZH  PARA TABLERO BOMBAS (TB)(DE ACUERDO A ESPECIFICACIÓN TECNICA 19.5.7 Y PLANO DE ACOMETIDAS)</t>
  </si>
  <si>
    <t>19.5.8</t>
  </si>
  <si>
    <t>SUMINISTRO, TRANSPORTE E INSTALACION DE ACOMETIDA 3X1/0F+250N+6T CU LSZH PARA TABLERO BOMBAS (TR) (DE ACUERDO A ESPECIFICACIÓN TECNICA 19.5.8 Y PLANO DE ACOMETIDAS)</t>
  </si>
  <si>
    <t>CANALIZACIONES PARA ACOMETIDA</t>
  </si>
  <si>
    <t>19.6.1</t>
  </si>
  <si>
    <t>19.6.2</t>
  </si>
  <si>
    <t>SISTEMA DE CAPTACION DE RAYOS Y PUESTA A TIERRA</t>
  </si>
  <si>
    <t>19.7.1</t>
  </si>
  <si>
    <t>SUMINISTRO, TRANSPORTE E INSTALACION DE UNIÓN TIPO T PARA CABLE 1/0 (DE ACUERDO A ESPECIFICACIÓN TECNICA 19.7.1 Y PLANO DE APANTALLAMIENTO)</t>
  </si>
  <si>
    <t>19.7.2</t>
  </si>
  <si>
    <t>SUMINISTRO, TRANSPORTE E INSTALACION DE SOLDADURA EXOTERMICA 150GR. (DE ACUERDO A ESPECIFICACIÓN TECNICA 19.7.2 Y PLANO DE APANTALLAMIENTO)</t>
  </si>
  <si>
    <t>19.7.3</t>
  </si>
  <si>
    <t>SUMINISTRO, TRANSPORTE E INSTALACION DE UNIÓN TIPO CRUCE PARA CABLE 1/0 (DE ACUERDO A ESPECIFICACIÓN TECNICA 19.7.3 Y PLANO DE APANTALLAMIENTO)</t>
  </si>
  <si>
    <t>19.7.4</t>
  </si>
  <si>
    <t>AVISO DE PREVENCIÓN PARA SISTEMA DE PROTECCIÓN CONTRA RAYOS, SEGÚN NTC 4552  (DE ACUERDO A ESPECIFICACIÓN TECNICA 19.7.4 Y PLANO DE APANTALLAMIENTO)</t>
  </si>
  <si>
    <t>19.7.5</t>
  </si>
  <si>
    <t>CAJA DE INSPECCION DE 0,3X0,3M PARA PUESTA A TIERRA  (DE ACUERDO A ESPECIFICACIÓN TECNICA 19.7.5 Y PLANO DE APANTALLAMIENTO)</t>
  </si>
  <si>
    <t>BANDEJAS PORTACABLES, LUMINARIAS Y UPS</t>
  </si>
  <si>
    <t>19.8.1</t>
  </si>
  <si>
    <t>SUMINISTRO, TRANSPORTE E INSTALACION DE LUMINARIA LED CAUDRADA 60X60 60W 4000K  DIMERIZABLE CON COTROL DE 0-10 V (DE ACUERDO A ESPECIFICACIÓN TECNICA 19.8.1 Y PLANO DE ILUMINACIÓN)</t>
  </si>
  <si>
    <t>19.8.2</t>
  </si>
  <si>
    <t>SUMINISTRO, TRANSPORTE E INSTALACION DE BALA LED DE 9" DE 50 W 4000K DIMERIZABLE CON COTROL DE 0-10 V (DE ACUERDO A ESPECIFICACIÓN TECNICA 19.8.2 Y PLANO DE ILUMINACIÓN)</t>
  </si>
  <si>
    <t>19.8.3</t>
  </si>
  <si>
    <t>SUMINISTRO, TRANSPORTE E INSTALACION DE APLIQUE LED DE 9" DE 50 W 4000K PARA EXTERIOR DIMERIZABLE CON COTROL DE 0-10 V (DE ACUERDO A ESPECIFICACIÓN TECNICA 19.8.3 Y PLANO DE ILUMINACIÓN)</t>
  </si>
  <si>
    <t>TOTAL CAPÍTULO 19</t>
  </si>
  <si>
    <t>CAPÍTULO 20</t>
  </si>
  <si>
    <t>INSTALACION RED VOZ Y DATOS</t>
  </si>
  <si>
    <t>SISTEMA DE DETECCIÓN DE INCENDIOS</t>
  </si>
  <si>
    <t>20.1.1</t>
  </si>
  <si>
    <t>TABLERO DE DETECCIÓN DE INCENDIO CON CUATRO ZONAS DE DETECCIÓN INCLUYE TUBERIA, CABLE CU AISLADO THHN/LSZHN NO 16, MODULO DE EXPANSIÓN, TECLADO REMOTO Y  ELEMENTOS DE FIJACION.  (DE ACUERDO A ESPECIFICACIÓN TECNICA 20.1.1 Y PLANO DE INCENDOS)</t>
  </si>
  <si>
    <t>20.1.2</t>
  </si>
  <si>
    <t>SALIDA EN PLACA PARA DETECTOR DE HUMO  ÓPTICO, TUBERIA, CABLE CU AISLADO THHN/LSZHN NO 16 Y ELEMENTOS DE FIJACION. (DE ACUERDO A ESPECIFICACIÓN TECNICA 20.1.2 Y PLANO DE INCENDOS)</t>
  </si>
  <si>
    <t>20.1.3</t>
  </si>
  <si>
    <t>MODULO MONITOR CON DOS CIRCUITOS DE ENTRADA (DE ACUERDO A ESPECIFICACIÓN TECNICA 20.1.3 Y PLANO DE INCENDOS)</t>
  </si>
  <si>
    <t>20.1.4</t>
  </si>
  <si>
    <t>SALIDA PARA SIRENA DE EVACUACIÓN, INCLUYE TUBERIA, CAJAS, ELEMENTOS DE FIJACION, CABLE CU AISLADO THHN/LSZHN NO 16  (DE ACUERDO A ESPECIFICACIÓN TECNICA 20.1.4 Y PLANO DE INCENDOS) NO INCLUYE SIRENA</t>
  </si>
  <si>
    <t>20.1.5</t>
  </si>
  <si>
    <t>SALIDA PARA ESTACION MANUAL EN MURO,INCLUYE TUBERIA, CAJAS, ELEMENTOS DE FIJACION, CABLE CU AISLADO THHN/LSZHN NO 16 -NO  INCLUYE PULSADOR  (DE ACUERDO A ESPECIFICACIÓN TECNICA 20.1.5 Y PLANO DE INCENDOS)</t>
  </si>
  <si>
    <t>20.1.6</t>
  </si>
  <si>
    <t>SUMINISTRO E INSTALACIÓN DE  DETECTOR DE HUMO  ÓPTICO DIRECCIONABLES CON RANGO DE CUBERTURA DE 63 M2 CON MODULO AISLANTE INCLUIDO</t>
  </si>
  <si>
    <t>20.1.7</t>
  </si>
  <si>
    <t xml:space="preserve">SUMINISTRO E INSTALACIÓN DE SIRENA DE EVACUACIÓN CON 85 BD A 3 M, AJUSTABLE DE 5 RANGOS COMPATIBLE CON PANEL DE CONTROL </t>
  </si>
  <si>
    <t>20.1.8</t>
  </si>
  <si>
    <t>SUMINISTRO E INSTALACIÓN DE ESTACION MANUAL COMPATIBLE CON PANEL DE CONTROL INCLUYE UNIVERSAL STOPPER</t>
  </si>
  <si>
    <t>SISTEMA DE VOZ Y DATOS</t>
  </si>
  <si>
    <t>20.3.1</t>
  </si>
  <si>
    <t>SUMINISTRO E INSTALACIÓN DE CABLE S/FUPT 6A DE 4 PARES DE 500 MHZ.</t>
  </si>
  <si>
    <t>20.3.2</t>
  </si>
  <si>
    <t>SALIDA PARA SISTEMA DE VOZ DATOS EN TECHO PARA CCTV. INCLUYE TOMA SENCILLA, APARATO CON JACK CAT. 6A, MARQUILLAS DE CABLEADO Y NUMERACIÓN DE TOMAS. (DE ACUERDO A ESPECIFICACIÓN TECNICA 20.3.2, PLANO DE VOZ Y DATOS )</t>
  </si>
  <si>
    <t>20.3.3</t>
  </si>
  <si>
    <t>SALIDA PARA SISTEMA DE VOZ DATOS EN TECHO PARA AP. INCLUYE TOMA DOBLE, APARATO CON JACK CAT. 6A, MARQUILLAS DE CABLEADO Y NUMERACIÓN DE TOMAS. (DE ACUERDO A ESPECIFICACIÓN TECNICA 20.3.3, PLANO DE VOZ Y DATOS )</t>
  </si>
  <si>
    <t>20.3.4</t>
  </si>
  <si>
    <t>SALIDA PARA SISTEMA DE VOZ DATOS EN MURO. INCLUYE TOMA DOBLE, APARATO CON JACK CAT. 6A, MARQUILLAS DE CABLEADO, NUMERACIÓN DE TOMAS Y ELEMENTOS DE FIJACIÓN.(DE ACUERDO A ESPECIFICACIÓN TECNICA 20.3.4, PLANO DE VOZ Y DATOS )</t>
  </si>
  <si>
    <t>20.3.5</t>
  </si>
  <si>
    <t>RACKS EN ACERO  7 FT COLOR NEGRO CON KIT DE VENTILACIÓN Y MULTITOMA 45U 800MM WIDW X 1000MM DEEP ENCLOSURE BANDEJA DE SOPORTE PARA EQUIPOS 19” JACKSPARA PACHT PANEL Y MARQUILLADO, 2 PDU Y MARQUILLADO (DE ACUERDO A ESPECIFICACIÓN TECNICA 20.3.5, PLANO DE VOZ Y DATOS )</t>
  </si>
  <si>
    <t>20.3.6</t>
  </si>
  <si>
    <t>SWITCH 6 PUERTOS DE 10 GB  DE FIBRA OPTICA (DE ACUERDO A ESPECIFICACIÓN TECNICA 20.3.6, PLANO DE VOZ Y DATOS )</t>
  </si>
  <si>
    <t>20.3.7</t>
  </si>
  <si>
    <t xml:space="preserve">SWITCH CORE 48 PUERTOS 10/100/1000 + 4 PUERTOS (10/100/1000 O SFP) LAYER 2 48 PUERTOS SFP+, 4 QSPF+, FUENTE DE POTENCIA AC DE 350W REDUNDANTE Y CABLES. (DE ACUERDO A ESPECIFICACIÓN TECNICA 20.3.7, PLANO DE VOZ Y DATOS ) DE LA FAMIALIA 8208 JUNIPER </t>
  </si>
  <si>
    <t>20.3.8</t>
  </si>
  <si>
    <t>SWITCH DE ACCESO PARA SEGURIDAD ELECTRONICA DE 24 PUERTOS POWER OVER ETHERNET –POE- CON 370W DE POTENCIA DE 4 PUERTOS DE FIBRA DE 10 GBPS PARA UTILIZAR COMO UPLINKS A LOS SWITCHES DE CORE LAYER 3ETHERNET  (DE ACUERDO A ESPECIFICACIÓN TECNICA 2.8, PLANO DE VOZ Y DATOS ) DE LA FAMILIA 4200 JUNIPER</t>
  </si>
  <si>
    <t>20.3.9</t>
  </si>
  <si>
    <t>ACCESS GESTIONADOS DE MANERA CENTRALIZADA INCLUYENDO FUNCIONALIDADES DE ACTUALIZACIÓN DE CONFIGURACIONES Y SOFTWARE, CON CAPACIDAD DE CAMBIAR SU SISTEMA OPERATIVO PARA OPERAR COMO AUTÓNOMOS, CON ANTENAS INTERNAS OMNIDIRECCIONALES QUE MANEJEN BANDAS DE 2.4 GHZ Y 5 GHZ, CON RANGO DE COBERTURA AJUSTABLE COBERTURA EN TODA LA EDIFICACIÓN Y 25 METROS DEL EDIFICIO (DE ACUERDO A ESPECIFICACIÓN TECNICA 20.3.9, PLANO DE VOZ Y DATOS )</t>
  </si>
  <si>
    <t>20.3.10</t>
  </si>
  <si>
    <t>CAJA DE PASO 60X60 CM TIPO INTERPERIE. INCLUYE TUBERÍA Y CANALIZACIÓN (DE ACUERDO A ESPECIFICACIÓN TECNICA 20.3.10, PLANO DE VOZ Y DATOS )</t>
  </si>
  <si>
    <t>20.3.11</t>
  </si>
  <si>
    <t>BANDEJA FIBRA ÓPTICA X 6 HILOS- INCLUYE  ELEMENTOS DE FIJACIÓN(DE ACUERDO A ESPECIFICACIÓN TECNICA 20.3.11, PLANO DE VOZ Y DATOS )</t>
  </si>
  <si>
    <t>20.3.12</t>
  </si>
  <si>
    <t>PATCH PANEL ANGULADO X 24 CAT 6A - INCLUYE ELEMENTOS DE FIJACIÓN (DE ACUERDO A ESPECIFICACIÓN TECNICA 20.3.12, PLANO DE VOZ Y DATOS )</t>
  </si>
  <si>
    <t>20.3.13</t>
  </si>
  <si>
    <t>PATCH CORD 2M CAT 6A FTP (DE ACUERDO A ESPECIFICACIÓN TECNICA 20.3.13, PLANO DE VOZ Y DATOS )</t>
  </si>
  <si>
    <t>20.3.14</t>
  </si>
  <si>
    <t>CABLE DE FIBRA ÓPTICA 12 HILOS MULTIMODO MO4 (DE ACUERDO A ESPECIFICACIÓN TECNICA 20.3.14, PLANO DE VOZ Y DATOS )</t>
  </si>
  <si>
    <t>20.3.15</t>
  </si>
  <si>
    <t>ORGANIZADOR DE CABLE VERTICAL - INCLUYE ELEMENTOS DE FIJACIÓN (DE ACUERDO A ESPECIFICACIÓN TECNICA 20.3.15, PLANO DE VOZ Y DATOS )</t>
  </si>
  <si>
    <t>20.3.16</t>
  </si>
  <si>
    <t>PATCH CORD FIBRA ÓPTICA - 2M (DE ACUERDO A ESPECIFICACIÓN TECNICA 20.3.16, PLANO DE VOZ Y DATOS )</t>
  </si>
  <si>
    <t>20.3.17</t>
  </si>
  <si>
    <t>CONECTORES DE FIBRA ÓPTICA  LC DE 10 GB(DE ACUERDO A ESPECIFICACIÓN TECNICA 20.3.17, PLANO DE VOZ Y DATOS )</t>
  </si>
  <si>
    <t>20.3.18</t>
  </si>
  <si>
    <t>SISTEMA PUESTA A TIERRA CENTRO DE DATOS SEGÚN NORMA  ANSI/J-STD-607, INCLUTE BARRAJE DE COBRE CON PERFORACIONES ROSCADAS DE  TIERRA CABLE AWG 3/0 CON CANALIZACIÓN DE EN TUBERIA DE 3/4" (DE ACUERDO A ESPECIFICACIÓN TECNICA 20.3.18, PLANO DE VOZ Y DATOS )</t>
  </si>
  <si>
    <t>20.3.19</t>
  </si>
  <si>
    <t xml:space="preserve">CERTIFICACIÓN DE PUNTOS LÓGICOS DE TODA LA EDIFICACIÓN  </t>
  </si>
  <si>
    <t>gl</t>
  </si>
  <si>
    <t>TOTAL CAPÍTULO 20</t>
  </si>
  <si>
    <t>CAPÍTULO 21</t>
  </si>
  <si>
    <t>SUBESTACIÓN ELECTRICA</t>
  </si>
  <si>
    <t>21.1.1</t>
  </si>
  <si>
    <t>SUMINISTRO, TRANSPORTE E INSTALACIÓN DE CELDA TRIPLEX CON FUSIBLE HH DE 10 A CTS 507.   (DE ACUERDO A ESPECIFICACIÓN TECNICA 21.1.1, PLANO SERIE 3 Y VERIFICAR LA CTS O ET QUE APLIQUE)</t>
  </si>
  <si>
    <t>EQUIPOS DE TRANSFORMACION Y SUMINISTRO DE ENERGIA</t>
  </si>
  <si>
    <t>21.2.1</t>
  </si>
  <si>
    <t>SUMINISTRO. TRANSPORTE E INSTALACION DE CELDA PARA TRANSFORMADOR TIPO SECO CLASE F 45KVA 13,2 KV/208V. INCLUYE TRANSFORMADOR (DE ACUERDO A ESPECIFICACIÓN TECNICA 21.2.1, PLANO SERIE 3, UNIFILAR Y VERIFICAR LA CTS O ET QUE APLIQUE)</t>
  </si>
  <si>
    <t>TABLEROS GENERALES DE ACOMETIDAS EN BT, TRANSFERENCIAS Y CAJAS TIPO EXTERIOR AUTOSOPORTADAS</t>
  </si>
  <si>
    <t>21.3.1</t>
  </si>
  <si>
    <t>SUMINISTRO, TRANSPORTE E INSTALACION DE TABLERO GENERAL NORMAL. AUTOSOPORTADO CON ESPACIO PARA 8 ACOMETIDAS PARCIALES. BARRA 12MMX5MM I:165 A. INCLUYE INTERRUPTORES, INCLUYE DPS CLASE 1   (DE ACUERDO A ESPECIFICACIÓN TECNICA 21.3.1, PLANO TABLEROS Y CUADRO DE CARGAS )</t>
  </si>
  <si>
    <t>ACOMETIDAS EN MT</t>
  </si>
  <si>
    <t>21.4.1</t>
  </si>
  <si>
    <t>SUMINISTRO, TRANSPORTE E INSTALACION DE ACOMETIDA EN MEDIA TENSION 3X2CU XLPE 15 KV (DE ACUERDO A ESPECIFICACIÓN TECNICA 21.4.1, PLANO UNIFILAR Y CUADRO DE CARGAS)</t>
  </si>
  <si>
    <t>CAJAS DE INSPECCION Y CANALIZACION</t>
  </si>
  <si>
    <t>21.5.1</t>
  </si>
  <si>
    <t xml:space="preserve">CAMARA DE INSPECCION NORMA CS 276 CODENSA PARA MT (DE ACUERDO A ESPECIFICACIÓN TECNICA 21.5.1, PLANO TABLEROS Y CUADRO DE CARGAS) </t>
  </si>
  <si>
    <t>21.5.2</t>
  </si>
  <si>
    <t>UNIONES, TERMINALES PREMOLDEADOS, DPS, PUERTAS</t>
  </si>
  <si>
    <t>21.6.1</t>
  </si>
  <si>
    <t>SUMINISTRO, TRANSPORTE E INSTALACION DE TERMINALES PREMOLDEADOS DE MT TIPO INTERIOR 15 KV  (DE ACUERDO A ESPECIFICACIÓN TECNICA 21.6.1, PLANO TABLEROS Y CUADRO DE CARGAS)</t>
  </si>
  <si>
    <t>Juego</t>
  </si>
  <si>
    <t>21.6.2</t>
  </si>
  <si>
    <t>SUMINISTRO, TRANSPORTE E INSTALACION DE DESCARGADORES DE SOBRETENSION OXIDO METALICO 15 KV 10 KA (DE ACUERDO A ESPECIFICACIÓN TECNICA 21.6.2, PLANO TABLEROS Y CUADRO DE CARGAS)</t>
  </si>
  <si>
    <t>21.6.3</t>
  </si>
  <si>
    <t xml:space="preserve">SUMINISTRO, TRANSPORTE E INSTALACION DE PUERTA EN CELOSIA DOBLE HOJA. 2 METROS (DE ACUERDO A ESPECIFICACIÓN TECNICA 21.6.3, PLANO SERIE 3 Y CUADRO DE CARGAS) </t>
  </si>
  <si>
    <t>21.6.4</t>
  </si>
  <si>
    <t>SUMINISTRO, TRANSPORTE E INSTALACION DE TERMINALES TIPO VALVULA 200A-15KV</t>
  </si>
  <si>
    <t>CERTIFICACIONES</t>
  </si>
  <si>
    <t>21.7.1</t>
  </si>
  <si>
    <t xml:space="preserve">CERTIFICACION RETIE DEL PROYECTO. INCLUYE TODAS LAS EDIFICACIONES (DE ACUERDO A ARTICULO 10 DEL REITE ) </t>
  </si>
  <si>
    <t>21.7.2</t>
  </si>
  <si>
    <t xml:space="preserve">CERTIFICACION RETILAP DEL PROYECTO.  (DE ACUERDO A ARTICULO 400 DEL RETILAP ) </t>
  </si>
  <si>
    <t>PUESTA A TIERRA DE POTENCIA</t>
  </si>
  <si>
    <t>21.8.1</t>
  </si>
  <si>
    <t>SUMINISTRO, TRANSPORTE E INSTALACION DE PUESTA A TIERRA DE POTENCIA CON 9 ELECTRODOS TIPO VARILLA 5/8"X2,4M. INCLUYE CABLE 2/0 CU DESNUDO, SOLDADURA EXOTERMICA Y SUELO ARTIFICIAL</t>
  </si>
  <si>
    <t>21.8.2</t>
  </si>
  <si>
    <t>CAJA DE INSPECCION DE 0,3X0,3M PARA PUESTA A TIERRA  (DE ACUERDO A ESPECIFICACIÓN TECNICA 21.8.2 Y PLANO SEREI 3, Y MEMORIAS DE CALCULO)</t>
  </si>
  <si>
    <t>OTRAS OBRAS</t>
  </si>
  <si>
    <t>21.9.1</t>
  </si>
  <si>
    <t>SUMINISTRO, TRANSPORTE E INSTALACION DE DAMPER DE VENTILACIÓN DE 60X60 CM PARA CUARTO DE SUBESTACIÓN Y PLANTA ELÉCTRICA</t>
  </si>
  <si>
    <t>CAPÍTULO 22</t>
  </si>
  <si>
    <t>OBRAS EXTERIORES</t>
  </si>
  <si>
    <t>22.1</t>
  </si>
  <si>
    <t>22.1.1</t>
  </si>
  <si>
    <t xml:space="preserve">PLAQUETAS PREFABRICADAS EN CONCRETO DE 0,40 X 0,40 DE COLORES.                                        </t>
  </si>
  <si>
    <t>22.1.2</t>
  </si>
  <si>
    <t>ADOQUÍN CERÁMICO TONO NATURAL DE 0,20 X 0,10 m</t>
  </si>
  <si>
    <t>22.1.3</t>
  </si>
  <si>
    <t>PISO EN PIEDRA MUÑECA 30 X 60 cm. ANCHO &gt; 0.70m</t>
  </si>
  <si>
    <t>22.1.4</t>
  </si>
  <si>
    <t>PISO EN PIEDRA MUÑECA 30 X 60 cm. ANCHO &lt;= 0.70m</t>
  </si>
  <si>
    <t>22.1.5</t>
  </si>
  <si>
    <t xml:space="preserve">BORDILLO PREFABRICADO EN CONCRETO TIPO A-81 20 X 35 (CARTILLA MOBILIARIO URBANO IDU)                     </t>
  </si>
  <si>
    <t>22.1.6</t>
  </si>
  <si>
    <t xml:space="preserve">JUNTAS DE CONFINAMIENTO EN CONCRETO FUNDIDO EN OBRA DE f'c=17,0 Mpa DE 0,10 X 0,15 m                                            </t>
  </si>
  <si>
    <t>22.1.7</t>
  </si>
  <si>
    <t>TALUD EN UÑA DE GATO</t>
  </si>
  <si>
    <t>22.1.8</t>
  </si>
  <si>
    <t>ANDÉN PERIMETRAL EN CONCRETO, A=1.00 m, E=0.10 m EN CONCRETO DE 21 Mpa, INCLUYE DILATACIONES</t>
  </si>
  <si>
    <t>22.2.</t>
  </si>
  <si>
    <t>JARDINERÍA Y PAISAJISMO.</t>
  </si>
  <si>
    <t>22.2.1</t>
  </si>
  <si>
    <t>JARDIN EXTERIOR SEGÚN DISEÑO DE URBANISMO</t>
  </si>
  <si>
    <t>TOTAL CAPÍTULO 22</t>
  </si>
  <si>
    <t>COSTO DIRECTO</t>
  </si>
  <si>
    <t>ADMINISTRACIÓN</t>
  </si>
  <si>
    <t>IMPREVISTOS</t>
  </si>
  <si>
    <t>UTILIDAD</t>
  </si>
  <si>
    <t>SUBTOTAL</t>
  </si>
  <si>
    <t>CAPÍTULO 23</t>
  </si>
  <si>
    <t>MOBILIARIO</t>
  </si>
  <si>
    <t>23.1</t>
  </si>
  <si>
    <t>OFICINA JEFE DE MANTENIMIENTO</t>
  </si>
  <si>
    <t>23.1.1</t>
  </si>
  <si>
    <t>und</t>
  </si>
  <si>
    <t>23.1.2</t>
  </si>
  <si>
    <t>23.1.3</t>
  </si>
  <si>
    <t>23.2</t>
  </si>
  <si>
    <t>ÁREA DE SOPORTE</t>
  </si>
  <si>
    <t>23.2.1</t>
  </si>
  <si>
    <t>23.2.2</t>
  </si>
  <si>
    <t>ESCRITORIO</t>
  </si>
  <si>
    <t>- Dimensiones: 0.6x1.40 y 0.70m de alto con capacidad para 1 persona.</t>
  </si>
  <si>
    <t xml:space="preserve">- Estructura: base metálica y piezas de unión en cold rolled tubular.       </t>
  </si>
  <si>
    <t>- Incluye gromets de servicio en completo funcionamiento.</t>
  </si>
  <si>
    <t>23.2.3</t>
  </si>
  <si>
    <t xml:space="preserve">SILLA GIRATORIA de altura ajustable con espaldar de marco en polipropileno forrado malla antitranspirante de alta resistencia y asiento en polipropileno tapizadas en plus color a elección,  con deslizadores en polipropileno, con rodachines de 5 patas. Brazos ajustables. Espaldar con curva lumbar. </t>
  </si>
  <si>
    <t>23.3</t>
  </si>
  <si>
    <t>ÁREA DE ATENCIÓN AL USUARIO</t>
  </si>
  <si>
    <t>23.3.1</t>
  </si>
  <si>
    <t xml:space="preserve">ESCRITORIO DE ATENCION EN L conformado por superficie principal de 130cm x 75 cm y retorno de 90cm x 60cm. Superficies a 73cm de altura en tablex de 30mm enchapada en formica de alta presión color wengue. Canto  plano en PVC adherido a la superficie con pegante termoplástico, estructura en tubo redondo y  faldón en lamina cold rolled con recubrimiento en pintura industrial de aplicación electrostática color a elección. Sistema de nivelación. Incluye cajonera metálica bajo escritorio 2x1 con dos cajones superiores y cajón bajo para carpetas colgantes tamaño oficio. </t>
  </si>
  <si>
    <t>23.3.2</t>
  </si>
  <si>
    <t>23.3.3</t>
  </si>
  <si>
    <t>23.3.4</t>
  </si>
  <si>
    <t>PUNTO ECOLÓGICO de 35 lt por 3 canecas. Estructura metálica y tres canecas de 35 lt marcadas y en colores  de acuerdo a la norma</t>
  </si>
  <si>
    <t>23.3.5</t>
  </si>
  <si>
    <t>SOFA DOS PUESTOS  espuma de poliuretano de alta densidad inyectada, tapizada en textil tipo Glock según  descripción en especificación técnica</t>
  </si>
  <si>
    <t>SUBTOTAL MOBILIARIO</t>
  </si>
  <si>
    <t>IVA MOBILIARIO</t>
  </si>
  <si>
    <t>COSTO TOTAL MOBILIARIO</t>
  </si>
  <si>
    <t>COSTO TOTAL OBRA</t>
  </si>
  <si>
    <t>TOTAL INCLUIDOS COSTOS DIRECTOS, INDIRECTOS Y  MOBILIARIO</t>
  </si>
  <si>
    <t>CANTIDAD</t>
  </si>
  <si>
    <r>
      <t>m</t>
    </r>
    <r>
      <rPr>
        <vertAlign val="superscript"/>
        <sz val="8"/>
        <color rgb="FF000000"/>
        <rFont val="Arial Narrow"/>
        <family val="2"/>
      </rPr>
      <t>2</t>
    </r>
  </si>
  <si>
    <t>RED ELECTRICA  PROVISIONAL (Incluye medidor).</t>
  </si>
  <si>
    <r>
      <t>m</t>
    </r>
    <r>
      <rPr>
        <vertAlign val="superscript"/>
        <sz val="8"/>
        <color rgb="FF000000"/>
        <rFont val="Arial Narrow"/>
        <family val="2"/>
      </rPr>
      <t>3</t>
    </r>
  </si>
  <si>
    <t>MUROS EN LADRILLO DE ARCILLA SANTA FÉ TIPO TOLETE GRAN FORMATO (39X11,5X5) cm, e=13cm, COLOR TIERRA, UNA CARA A LA VISTA. ANCHO &lt;= 0.70 m</t>
  </si>
  <si>
    <t>MUROS EN LADRILLO DE ARCILLA SANTA FÉ TIPO TOLETE GRAN FORMATO (39X11,5X5)cm, e=13cm, COLOR TIERRA, UNA CARA A LA VISTA. ANCHO &gt; 0.70 m</t>
  </si>
  <si>
    <t>ENCHAPE PARA VIGAS, PLACAS, MUROS Y COLUMNAS EN LADRILLO DE ARCILLA SANTA FÉ TIPO TOLETE GRAN FORMATO (39X11,5X5) cm, COLOR TIERRA, UNA CARA A LA VISTA. 0.30m&lt;ANCHO&lt;= 0.70 m</t>
  </si>
  <si>
    <t>PISO EN BALDOSA DE GRANO BLANCO HUILA GRANO 1 BH1 30 X 30 cm COD:135000146 TIPO ALFA (INCLUYE DESTRONQUE, PULIDA AL PLOMO Y BRILLADA, CRISTALIZACIÓN Y BOQUILLA CON ALFACOLOR). ANCHO &gt; 0,70 m.</t>
  </si>
  <si>
    <t>VENTANA V-01 DE 1.60 X 2.00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</si>
  <si>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SUMINISTRO E INSTALACIÓN DE LAVAMANOS SAN LORENZO PETIT LVI DE INCRUSTAR, SOPORTES Y TODO LO NECESARIO PARA SU CORRECTA INSTALACIÓN Y PUESTA EN FUNCIONAMIENTO. SE INCLUYE MONTAJE Y CONEXIÓN</t>
  </si>
  <si>
    <t xml:space="preserve">SIFON DE 4" CON GRAVA </t>
  </si>
  <si>
    <r>
      <t>SUMINISTRO, TRANSPORTE E INSTALACION DE CANALIZACIÓN DE 1</t>
    </r>
    <r>
      <rPr>
        <sz val="8"/>
        <color theme="1"/>
        <rFont val="Arial"/>
        <family val="2"/>
      </rPr>
      <t>ⱷ</t>
    </r>
    <r>
      <rPr>
        <sz val="8"/>
        <color theme="1"/>
        <rFont val="Arial Narrow"/>
        <family val="2"/>
      </rPr>
      <t>1" EN IMC (DE ACUERDO A ESPECIFICACIÓN TECNICA 19.6.1 Y PLANO DE ACOMETIDAS), INCLUYE ACCESORIOS PAR SALIDA DE BANDEJA, RECURRIDO DE BANDEJA HASTA LOS TABLEROS VER TAMBIÉN CUADROS DE CARGA</t>
    </r>
  </si>
  <si>
    <r>
      <t>CANALIZACION 4</t>
    </r>
    <r>
      <rPr>
        <sz val="8"/>
        <color theme="1"/>
        <rFont val="Arial"/>
        <family val="2"/>
      </rPr>
      <t>ⱷ</t>
    </r>
    <r>
      <rPr>
        <sz val="8"/>
        <color theme="1"/>
        <rFont val="Arial Narrow"/>
        <family val="2"/>
      </rPr>
      <t xml:space="preserve">6" EN TUBERIA ELECTRICA PLEGABLE NO METALICA. DUCTO CORRUGADO TIPO TDP (DE ACUERDO A ESPECIFICACIÓN TECNICA 21.5.2, PLANO TABLEROS Y CUADRO DE CARGAS) </t>
    </r>
  </si>
  <si>
    <t>TOTAL CAPÍTULO 21</t>
  </si>
  <si>
    <t xml:space="preserve">SILLA INTERLOCUTOR con espaldar y asiento en polipropileno tapizadas en plus color a elección, con estructura oval pintura electrostática con deslizadores en polipropileno. </t>
  </si>
  <si>
    <t>-Acabados: superficie en aglomerado de 30mm con acabado en fórmica de alta presión color wengle similar al existente, canteado en pvc rígido, balance y cantos rígidos de 2mm; sistema de nivelación; acabado en pintura electrostática previa aplicación de anticorrosivo para condiciones salinas, falda bajo superficie en aglomerado enchapada en laminado plástico de 15mm de espesor, 0.20m de alto 1.40 de ancho, módulo de servicio bajo frente laminado.</t>
  </si>
  <si>
    <t>IVA (19% / UTILIDAD)</t>
  </si>
  <si>
    <t>SUMINISTRO, TRANSPORTE E INSTALACION DE CANALIZACIÓN  EN 1∅2" IMC (DE ACUERDO A ESPECIFICACIÓN TECNICA 19.6.2 Y PLANO DE ACOMETIDAS),  INCLUYE ACCESORIOS PAR SALIDA DE BANDEJA, RECURRIDO DE BANDEJA HASTA LOS TABLEROS VER TAMBIÉN CUADROS DE CARGA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</si>
</sst>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sz val="11"/>
      <color theme="1"/>
      <name val="Calibri"/>
      <family val="2"/>
      <scheme val="minor"/>
    </font>
    <font>
      <sz val="10"/>
      <color theme="1"/>
      <name val="Times New Roman"/>
      <family val="1"/>
    </font>
    <font>
      <b/>
      <sz val="8"/>
      <color theme="1"/>
      <name val="Arial Narrow"/>
      <family val="2"/>
    </font>
    <font>
      <sz val="8"/>
      <color rgb="FF000000"/>
      <name val="Arial Narrow"/>
      <family val="2"/>
    </font>
    <font>
      <sz val="8"/>
      <color theme="1"/>
      <name val="Arial Narrow"/>
      <family val="2"/>
    </font>
    <font>
      <vertAlign val="superscript"/>
      <sz val="8"/>
      <color rgb="FF000000"/>
      <name val="Arial Narrow"/>
      <family val="2"/>
    </font>
    <font>
      <b/>
      <sz val="8"/>
      <color rgb="FF000000"/>
      <name val="Arial Narrow"/>
      <family val="2"/>
    </font>
    <font>
      <sz val="8"/>
      <color theme="1"/>
      <name val="Arial"/>
      <family val="2"/>
    </font>
  </fonts>
  <fills count="4">
    <fill>
      <patternFill patternType="none"/>
    </fill>
    <fill>
      <patternFill patternType="gray125"/>
    </fill>
    <fill>
      <patternFill patternType="solid">
        <fgColor rgb="FFFFFFFF"/>
        <bgColor indexed="64"/>
      </patternFill>
    </fill>
    <fill>
      <patternFill patternType="solid">
        <fgColor rgb="FFC5D9F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medium">
        <color indexed="64"/>
      </left>
      <right style="medium">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123">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center" wrapText="1"/>
    </xf>
    <xf numFmtId="10" fontId="0" fillId="0" borderId="0" xfId="0" applyNumberFormat="1"/>
    <xf numFmtId="43" fontId="0" fillId="0" borderId="0" xfId="1" applyFont="1"/>
    <xf numFmtId="43" fontId="2" fillId="0" borderId="0" xfId="1" applyFont="1"/>
    <xf numFmtId="43" fontId="2" fillId="0" borderId="0" xfId="1" applyFont="1" applyAlignment="1">
      <alignment vertical="center" wrapText="1"/>
    </xf>
    <xf numFmtId="43" fontId="2" fillId="0" borderId="0" xfId="1"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justify" vertical="center"/>
    </xf>
    <xf numFmtId="0" fontId="3" fillId="3" borderId="4" xfId="0" applyFont="1" applyFill="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justify"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justify" vertical="center"/>
    </xf>
    <xf numFmtId="0" fontId="4" fillId="0" borderId="7"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justify" vertical="center"/>
    </xf>
    <xf numFmtId="0" fontId="3" fillId="0" borderId="5" xfId="0" applyFont="1" applyBorder="1" applyAlignment="1">
      <alignment horizontal="left" vertical="center" wrapText="1"/>
    </xf>
    <xf numFmtId="0" fontId="3" fillId="3" borderId="8" xfId="0" applyFont="1" applyFill="1" applyBorder="1" applyAlignment="1">
      <alignment horizontal="center" vertical="center"/>
    </xf>
    <xf numFmtId="0" fontId="3" fillId="3" borderId="5" xfId="0" applyFont="1" applyFill="1" applyBorder="1" applyAlignment="1">
      <alignment horizontal="justify"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4" fillId="0" borderId="7" xfId="0" applyFont="1" applyBorder="1" applyAlignment="1">
      <alignment horizontal="center" vertical="center" wrapText="1"/>
    </xf>
    <xf numFmtId="0" fontId="5" fillId="0" borderId="7" xfId="0" applyFont="1" applyBorder="1" applyAlignment="1">
      <alignment horizontal="justify" vertical="center" wrapText="1"/>
    </xf>
    <xf numFmtId="0" fontId="3" fillId="3" borderId="9" xfId="0" applyFont="1" applyFill="1" applyBorder="1" applyAlignment="1">
      <alignment horizontal="justify" vertical="center"/>
    </xf>
    <xf numFmtId="0" fontId="3" fillId="3" borderId="9" xfId="0" applyFont="1" applyFill="1" applyBorder="1" applyAlignment="1">
      <alignment horizontal="center" vertical="center"/>
    </xf>
    <xf numFmtId="0" fontId="3" fillId="0" borderId="4" xfId="0" applyFont="1" applyBorder="1" applyAlignment="1">
      <alignment horizontal="justify" vertical="center"/>
    </xf>
    <xf numFmtId="0" fontId="4" fillId="0" borderId="4" xfId="0" applyFont="1" applyBorder="1" applyAlignment="1">
      <alignment horizontal="center" vertical="center"/>
    </xf>
    <xf numFmtId="0" fontId="3" fillId="0" borderId="4" xfId="0" applyFont="1" applyBorder="1" applyAlignment="1">
      <alignment horizontal="justify" vertical="center" wrapText="1"/>
    </xf>
    <xf numFmtId="0" fontId="3" fillId="0" borderId="4" xfId="0" applyFont="1" applyBorder="1" applyAlignment="1">
      <alignment horizontal="left" vertical="center" wrapText="1"/>
    </xf>
    <xf numFmtId="0" fontId="3" fillId="0" borderId="5" xfId="0" applyFont="1" applyBorder="1" applyAlignment="1">
      <alignment horizontal="justify" vertical="center" wrapText="1"/>
    </xf>
    <xf numFmtId="0" fontId="5" fillId="0" borderId="5" xfId="0" applyFont="1" applyBorder="1" applyAlignment="1">
      <alignment horizontal="justify" vertical="center" wrapText="1"/>
    </xf>
    <xf numFmtId="0" fontId="4" fillId="0" borderId="6" xfId="0" applyFont="1" applyBorder="1" applyAlignment="1">
      <alignment horizontal="center" vertical="center" wrapText="1"/>
    </xf>
    <xf numFmtId="0" fontId="3" fillId="3" borderId="0" xfId="0" applyFont="1" applyFill="1" applyAlignment="1">
      <alignment horizontal="justify" vertical="center"/>
    </xf>
    <xf numFmtId="0" fontId="3" fillId="3" borderId="0" xfId="0" applyFont="1" applyFill="1" applyAlignment="1">
      <alignment horizontal="center" vertical="center"/>
    </xf>
    <xf numFmtId="0" fontId="5" fillId="0" borderId="7"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Alignment="1">
      <alignment horizontal="justify" vertical="center"/>
    </xf>
    <xf numFmtId="0" fontId="5" fillId="0" borderId="9" xfId="0" applyFont="1" applyBorder="1" applyAlignment="1">
      <alignment horizontal="justify" vertical="center"/>
    </xf>
    <xf numFmtId="0" fontId="3" fillId="0" borderId="9" xfId="0" applyFont="1" applyBorder="1" applyAlignment="1">
      <alignment horizontal="justify" vertical="center"/>
    </xf>
    <xf numFmtId="0" fontId="3" fillId="0" borderId="9" xfId="0" applyFont="1" applyBorder="1" applyAlignment="1">
      <alignment horizontal="left" vertical="center"/>
    </xf>
    <xf numFmtId="0" fontId="5" fillId="0" borderId="2" xfId="0" applyFont="1" applyBorder="1" applyAlignment="1">
      <alignment horizontal="justify" vertical="center"/>
    </xf>
    <xf numFmtId="0" fontId="3" fillId="0" borderId="0" xfId="0" applyFont="1" applyAlignment="1">
      <alignment horizontal="justify" vertical="center"/>
    </xf>
    <xf numFmtId="0" fontId="5" fillId="0" borderId="4" xfId="0" applyFont="1" applyBorder="1" applyAlignment="1">
      <alignment horizontal="justify" vertical="center"/>
    </xf>
    <xf numFmtId="0" fontId="4" fillId="0" borderId="7" xfId="0" applyFont="1" applyBorder="1" applyAlignment="1">
      <alignment horizontal="justify" vertical="center" wrapText="1"/>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3" borderId="10" xfId="0" applyFont="1" applyFill="1" applyBorder="1" applyAlignment="1">
      <alignment horizontal="justify" vertical="center"/>
    </xf>
    <xf numFmtId="0" fontId="3" fillId="3" borderId="11" xfId="0" applyFont="1" applyFill="1" applyBorder="1" applyAlignment="1">
      <alignment horizontal="center" vertical="center"/>
    </xf>
    <xf numFmtId="0" fontId="5" fillId="0" borderId="13" xfId="0" applyFont="1" applyBorder="1" applyAlignment="1">
      <alignment horizontal="justify" vertical="center"/>
    </xf>
    <xf numFmtId="10" fontId="4" fillId="0" borderId="7" xfId="0" applyNumberFormat="1" applyFont="1" applyBorder="1" applyAlignment="1">
      <alignment horizontal="center" vertical="center"/>
    </xf>
    <xf numFmtId="0" fontId="3" fillId="3" borderId="13" xfId="0" applyFont="1" applyFill="1" applyBorder="1" applyAlignment="1">
      <alignment horizontal="justify" vertical="center"/>
    </xf>
    <xf numFmtId="9" fontId="4" fillId="0" borderId="7" xfId="0" applyNumberFormat="1" applyFont="1" applyBorder="1" applyAlignment="1">
      <alignment horizontal="center" vertical="center"/>
    </xf>
    <xf numFmtId="0" fontId="3" fillId="3" borderId="15" xfId="0" applyFont="1" applyFill="1" applyBorder="1" applyAlignment="1">
      <alignment horizontal="justify" vertical="center"/>
    </xf>
    <xf numFmtId="0" fontId="3" fillId="3" borderId="16" xfId="0" applyFont="1" applyFill="1" applyBorder="1" applyAlignment="1">
      <alignment horizontal="center" vertical="center"/>
    </xf>
    <xf numFmtId="0" fontId="5" fillId="2" borderId="7" xfId="0" applyFont="1" applyFill="1" applyBorder="1" applyAlignment="1">
      <alignment horizontal="justify" vertical="center" wrapText="1"/>
    </xf>
    <xf numFmtId="0" fontId="4"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6" xfId="0" applyFont="1" applyFill="1" applyBorder="1" applyAlignment="1">
      <alignment horizontal="justify" vertical="center" wrapText="1"/>
    </xf>
    <xf numFmtId="0" fontId="5" fillId="2" borderId="18" xfId="0" applyFont="1" applyFill="1" applyBorder="1" applyAlignment="1">
      <alignment horizontal="justify" vertical="center" wrapText="1"/>
    </xf>
    <xf numFmtId="0" fontId="5" fillId="0" borderId="19" xfId="0" applyFont="1" applyBorder="1" applyAlignment="1">
      <alignment horizontal="justify" vertical="center"/>
    </xf>
    <xf numFmtId="0" fontId="4" fillId="0" borderId="20" xfId="0" applyFont="1" applyBorder="1" applyAlignment="1">
      <alignment horizontal="justify" vertical="center"/>
    </xf>
    <xf numFmtId="0" fontId="5" fillId="0" borderId="21" xfId="0" applyFont="1" applyBorder="1" applyAlignment="1">
      <alignment horizontal="justify" vertical="center"/>
    </xf>
    <xf numFmtId="0" fontId="4" fillId="0" borderId="22" xfId="0" applyFont="1" applyBorder="1" applyAlignment="1">
      <alignment horizontal="center" vertical="center"/>
    </xf>
    <xf numFmtId="0" fontId="3" fillId="3" borderId="4" xfId="0" applyFont="1" applyFill="1" applyBorder="1" applyAlignment="1">
      <alignment horizontal="left" vertical="center"/>
    </xf>
    <xf numFmtId="0" fontId="3" fillId="3" borderId="24" xfId="0" applyFont="1" applyFill="1" applyBorder="1" applyAlignment="1">
      <alignment horizontal="left" vertical="center"/>
    </xf>
    <xf numFmtId="0" fontId="5" fillId="2" borderId="2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6" xfId="0" applyFont="1" applyFill="1" applyBorder="1" applyAlignment="1">
      <alignment horizontal="center" vertical="center"/>
    </xf>
    <xf numFmtId="0" fontId="7" fillId="0" borderId="3" xfId="0" applyFont="1" applyBorder="1" applyAlignment="1">
      <alignment horizontal="center" vertical="center"/>
    </xf>
    <xf numFmtId="0" fontId="7" fillId="0" borderId="24" xfId="0" applyFont="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43" fontId="3" fillId="0" borderId="2" xfId="1" applyFont="1" applyBorder="1" applyAlignment="1">
      <alignment horizontal="center" vertical="center"/>
    </xf>
    <xf numFmtId="43" fontId="3" fillId="3" borderId="4" xfId="1" applyFont="1" applyFill="1" applyBorder="1" applyAlignment="1">
      <alignment horizontal="center" vertical="center"/>
    </xf>
    <xf numFmtId="43" fontId="5" fillId="0" borderId="5" xfId="1" applyFont="1" applyBorder="1" applyAlignment="1">
      <alignment horizontal="center" vertical="center" wrapText="1"/>
    </xf>
    <xf numFmtId="43" fontId="5" fillId="0" borderId="7" xfId="1" applyFont="1" applyBorder="1" applyAlignment="1">
      <alignment horizontal="center" vertical="center" wrapText="1"/>
    </xf>
    <xf numFmtId="43" fontId="3" fillId="3" borderId="5" xfId="1" applyFont="1" applyFill="1" applyBorder="1" applyAlignment="1">
      <alignment horizontal="center" vertical="center"/>
    </xf>
    <xf numFmtId="43" fontId="5" fillId="0" borderId="6" xfId="1" applyFont="1" applyBorder="1" applyAlignment="1">
      <alignment horizontal="center" vertical="center" wrapText="1"/>
    </xf>
    <xf numFmtId="43" fontId="3" fillId="3" borderId="9" xfId="1" applyFont="1" applyFill="1" applyBorder="1" applyAlignment="1">
      <alignment horizontal="center" vertical="center"/>
    </xf>
    <xf numFmtId="43" fontId="5" fillId="0" borderId="4" xfId="1" applyFont="1" applyBorder="1" applyAlignment="1">
      <alignment horizontal="center" vertical="center" wrapText="1"/>
    </xf>
    <xf numFmtId="43" fontId="3" fillId="0" borderId="4" xfId="1" applyFont="1" applyBorder="1" applyAlignment="1">
      <alignment horizontal="center" vertical="center" wrapText="1"/>
    </xf>
    <xf numFmtId="43" fontId="3" fillId="0" borderId="5" xfId="1" applyFont="1" applyBorder="1" applyAlignment="1">
      <alignment horizontal="center" vertical="center" wrapText="1"/>
    </xf>
    <xf numFmtId="43" fontId="3" fillId="3" borderId="0" xfId="1" applyFont="1" applyFill="1" applyAlignment="1">
      <alignment horizontal="center" vertical="center"/>
    </xf>
    <xf numFmtId="43" fontId="3" fillId="3" borderId="11" xfId="1" applyFont="1" applyFill="1" applyBorder="1" applyAlignment="1">
      <alignment horizontal="center" vertical="center"/>
    </xf>
    <xf numFmtId="43" fontId="4" fillId="0" borderId="7" xfId="1" applyFont="1" applyBorder="1" applyAlignment="1">
      <alignment horizontal="center" vertical="center"/>
    </xf>
    <xf numFmtId="43" fontId="3" fillId="3" borderId="7" xfId="1" applyFont="1" applyFill="1" applyBorder="1" applyAlignment="1">
      <alignment horizontal="center" vertical="center"/>
    </xf>
    <xf numFmtId="43" fontId="3" fillId="3" borderId="16" xfId="1" applyFont="1" applyFill="1" applyBorder="1" applyAlignment="1">
      <alignment horizontal="center" vertical="center"/>
    </xf>
    <xf numFmtId="43" fontId="5" fillId="2" borderId="7" xfId="1" applyFont="1" applyFill="1" applyBorder="1" applyAlignment="1">
      <alignment horizontal="center" vertical="center" wrapText="1"/>
    </xf>
    <xf numFmtId="43" fontId="5" fillId="2" borderId="23" xfId="1" applyFont="1" applyFill="1" applyBorder="1" applyAlignment="1">
      <alignment horizontal="center" vertical="center" wrapText="1"/>
    </xf>
    <xf numFmtId="43" fontId="5" fillId="2" borderId="18" xfId="1" applyFont="1" applyFill="1" applyBorder="1" applyAlignment="1">
      <alignment horizontal="center" vertical="center" wrapText="1"/>
    </xf>
    <xf numFmtId="43" fontId="5" fillId="2" borderId="6" xfId="1" applyFont="1" applyFill="1" applyBorder="1" applyAlignment="1">
      <alignment horizontal="center" vertical="center" wrapText="1"/>
    </xf>
    <xf numFmtId="43" fontId="2" fillId="0" borderId="20" xfId="1" applyFont="1" applyBorder="1"/>
    <xf numFmtId="43" fontId="4" fillId="0" borderId="22" xfId="1" applyFont="1" applyBorder="1" applyAlignment="1">
      <alignment horizontal="center" vertical="center"/>
    </xf>
    <xf numFmtId="43" fontId="3" fillId="3" borderId="22" xfId="1" applyFont="1" applyFill="1" applyBorder="1" applyAlignment="1">
      <alignment horizontal="center" vertical="center"/>
    </xf>
    <xf numFmtId="43" fontId="3" fillId="3" borderId="2" xfId="1" applyFont="1" applyFill="1" applyBorder="1" applyAlignment="1">
      <alignment horizontal="center" vertical="center"/>
    </xf>
    <xf numFmtId="43" fontId="5" fillId="0" borderId="5" xfId="1" applyFont="1" applyBorder="1" applyAlignment="1">
      <alignment horizontal="left" vertical="center" wrapText="1"/>
    </xf>
    <xf numFmtId="43" fontId="5" fillId="0" borderId="7" xfId="1" applyFont="1" applyBorder="1" applyAlignment="1">
      <alignment horizontal="right" vertical="center" wrapText="1"/>
    </xf>
    <xf numFmtId="43" fontId="3" fillId="0" borderId="7" xfId="1" applyFont="1" applyBorder="1" applyAlignment="1">
      <alignment horizontal="right" vertical="center" wrapText="1"/>
    </xf>
    <xf numFmtId="43" fontId="3" fillId="0" borderId="5" xfId="1" applyFont="1" applyBorder="1" applyAlignment="1">
      <alignment horizontal="left" vertical="center" wrapText="1"/>
    </xf>
    <xf numFmtId="43" fontId="5" fillId="2" borderId="7" xfId="1" applyFont="1" applyFill="1" applyBorder="1" applyAlignment="1">
      <alignment horizontal="right" vertical="center" wrapText="1"/>
    </xf>
    <xf numFmtId="43" fontId="5" fillId="2" borderId="23" xfId="1" applyFont="1" applyFill="1" applyBorder="1" applyAlignment="1">
      <alignment horizontal="right" vertical="center" wrapText="1"/>
    </xf>
    <xf numFmtId="43" fontId="5" fillId="2" borderId="18" xfId="1" applyFont="1" applyFill="1" applyBorder="1" applyAlignment="1">
      <alignment horizontal="right" vertical="center" wrapText="1"/>
    </xf>
    <xf numFmtId="43" fontId="5" fillId="2" borderId="6" xfId="1" applyFont="1" applyFill="1" applyBorder="1" applyAlignment="1">
      <alignment horizontal="right" vertical="center" wrapText="1"/>
    </xf>
    <xf numFmtId="43" fontId="3" fillId="0" borderId="7" xfId="1" applyFont="1" applyBorder="1" applyAlignment="1">
      <alignment horizontal="left" vertical="center" wrapText="1"/>
    </xf>
    <xf numFmtId="43" fontId="7" fillId="0" borderId="6" xfId="1" applyFont="1" applyBorder="1" applyAlignment="1">
      <alignment horizontal="center" vertical="center"/>
    </xf>
    <xf numFmtId="43" fontId="7" fillId="0" borderId="5" xfId="1" applyFont="1" applyBorder="1" applyAlignment="1">
      <alignment horizontal="center" vertical="center"/>
    </xf>
    <xf numFmtId="43" fontId="7" fillId="0" borderId="6" xfId="1" applyFont="1" applyBorder="1" applyAlignment="1">
      <alignment horizontal="right" vertical="center"/>
    </xf>
    <xf numFmtId="43" fontId="3" fillId="3" borderId="12" xfId="1" applyFont="1" applyFill="1" applyBorder="1" applyAlignment="1">
      <alignment horizontal="center" vertical="center"/>
    </xf>
    <xf numFmtId="43" fontId="4" fillId="0" borderId="14" xfId="1" applyFont="1" applyBorder="1" applyAlignment="1">
      <alignment horizontal="center" vertical="center"/>
    </xf>
    <xf numFmtId="43" fontId="3" fillId="3" borderId="14" xfId="1" applyFont="1" applyFill="1" applyBorder="1" applyAlignment="1">
      <alignment horizontal="center" vertical="center"/>
    </xf>
    <xf numFmtId="43" fontId="3" fillId="3" borderId="17" xfId="1" applyFont="1" applyFill="1" applyBorder="1" applyAlignment="1">
      <alignment horizontal="center" vertical="center"/>
    </xf>
    <xf numFmtId="43" fontId="4" fillId="0" borderId="12" xfId="1" applyFont="1" applyBorder="1" applyAlignment="1">
      <alignment horizontal="center" vertical="center"/>
    </xf>
    <xf numFmtId="43" fontId="4" fillId="0" borderId="17" xfId="1" applyFont="1" applyBorder="1" applyAlignment="1">
      <alignment horizontal="center" vertical="center"/>
    </xf>
    <xf numFmtId="43" fontId="3" fillId="0" borderId="7" xfId="1" applyFont="1" applyFill="1" applyBorder="1" applyAlignment="1">
      <alignment horizontal="righ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4"/>
  <sheetViews>
    <sheetView tabSelected="1" zoomScale="160" zoomScaleNormal="160" workbookViewId="0">
      <selection activeCell="J5" sqref="J5"/>
    </sheetView>
  </sheetViews>
  <sheetFormatPr baseColWidth="10" defaultRowHeight="15" x14ac:dyDescent="0.25"/>
  <cols>
    <col min="1" max="1" width="9.7109375" bestFit="1" customWidth="1"/>
    <col min="2" max="2" width="44.140625" bestFit="1" customWidth="1"/>
    <col min="3" max="3" width="6.42578125" bestFit="1" customWidth="1"/>
    <col min="4" max="4" width="9" style="5" bestFit="1" customWidth="1"/>
    <col min="5" max="5" width="15.28515625" style="5" bestFit="1" customWidth="1"/>
    <col min="6" max="6" width="6.140625" style="5" bestFit="1" customWidth="1"/>
    <col min="8" max="8" width="6.140625" bestFit="1" customWidth="1"/>
  </cols>
  <sheetData>
    <row r="1" spans="1:6" ht="15.75" thickBot="1" x14ac:dyDescent="0.3">
      <c r="A1" s="9" t="s">
        <v>0</v>
      </c>
      <c r="B1" s="10" t="s">
        <v>1</v>
      </c>
      <c r="C1" s="10" t="s">
        <v>2</v>
      </c>
      <c r="D1" s="81" t="s">
        <v>927</v>
      </c>
      <c r="E1" s="81" t="s">
        <v>3</v>
      </c>
      <c r="F1" s="81" t="s">
        <v>4</v>
      </c>
    </row>
    <row r="2" spans="1:6" ht="15.75" thickBot="1" x14ac:dyDescent="0.3">
      <c r="A2" s="2"/>
      <c r="B2" s="2"/>
      <c r="C2" s="2"/>
      <c r="D2" s="6"/>
      <c r="E2" s="6"/>
      <c r="F2" s="6"/>
    </row>
    <row r="3" spans="1:6" ht="15.75" thickBot="1" x14ac:dyDescent="0.3">
      <c r="A3" s="11" t="s">
        <v>5</v>
      </c>
      <c r="B3" s="12" t="s">
        <v>6</v>
      </c>
      <c r="C3" s="13"/>
      <c r="D3" s="82"/>
      <c r="E3" s="82"/>
      <c r="F3" s="103"/>
    </row>
    <row r="4" spans="1:6" ht="15.75" thickBot="1" x14ac:dyDescent="0.3">
      <c r="A4" s="14">
        <v>1.1000000000000001</v>
      </c>
      <c r="B4" s="15" t="s">
        <v>6</v>
      </c>
      <c r="C4" s="16"/>
      <c r="D4" s="83"/>
      <c r="E4" s="104"/>
      <c r="F4" s="104"/>
    </row>
    <row r="5" spans="1:6" ht="51.75" thickBot="1" x14ac:dyDescent="0.3">
      <c r="A5" s="17" t="s">
        <v>7</v>
      </c>
      <c r="B5" s="18" t="s">
        <v>8</v>
      </c>
      <c r="C5" s="19" t="s">
        <v>928</v>
      </c>
      <c r="D5" s="84">
        <v>100</v>
      </c>
      <c r="E5" s="105"/>
      <c r="F5" s="105"/>
    </row>
    <row r="6" spans="1:6" ht="77.25" thickBot="1" x14ac:dyDescent="0.3">
      <c r="A6" s="17" t="s">
        <v>9</v>
      </c>
      <c r="B6" s="18" t="s">
        <v>10</v>
      </c>
      <c r="C6" s="19" t="s">
        <v>11</v>
      </c>
      <c r="D6" s="84">
        <v>212.38</v>
      </c>
      <c r="E6" s="105"/>
      <c r="F6" s="105"/>
    </row>
    <row r="7" spans="1:6" ht="39" thickBot="1" x14ac:dyDescent="0.3">
      <c r="A7" s="17" t="s">
        <v>12</v>
      </c>
      <c r="B7" s="18" t="s">
        <v>13</v>
      </c>
      <c r="C7" s="19" t="s">
        <v>14</v>
      </c>
      <c r="D7" s="84">
        <v>1</v>
      </c>
      <c r="E7" s="105"/>
      <c r="F7" s="105"/>
    </row>
    <row r="8" spans="1:6" ht="26.25" thickBot="1" x14ac:dyDescent="0.3">
      <c r="A8" s="14">
        <v>1.2</v>
      </c>
      <c r="B8" s="15" t="s">
        <v>15</v>
      </c>
      <c r="C8" s="16"/>
      <c r="D8" s="83">
        <v>0</v>
      </c>
      <c r="E8" s="105"/>
      <c r="F8" s="105"/>
    </row>
    <row r="9" spans="1:6" ht="26.25" thickBot="1" x14ac:dyDescent="0.3">
      <c r="A9" s="17" t="s">
        <v>16</v>
      </c>
      <c r="B9" s="18" t="s">
        <v>929</v>
      </c>
      <c r="C9" s="19" t="s">
        <v>11</v>
      </c>
      <c r="D9" s="84">
        <v>50</v>
      </c>
      <c r="E9" s="105"/>
      <c r="F9" s="105"/>
    </row>
    <row r="10" spans="1:6" ht="26.25" thickBot="1" x14ac:dyDescent="0.3">
      <c r="A10" s="17" t="s">
        <v>17</v>
      </c>
      <c r="B10" s="18" t="s">
        <v>18</v>
      </c>
      <c r="C10" s="19" t="s">
        <v>11</v>
      </c>
      <c r="D10" s="84">
        <v>50</v>
      </c>
      <c r="E10" s="105"/>
      <c r="F10" s="105"/>
    </row>
    <row r="11" spans="1:6" ht="15.75" thickBot="1" x14ac:dyDescent="0.3">
      <c r="A11" s="14">
        <v>1.3</v>
      </c>
      <c r="B11" s="15" t="s">
        <v>19</v>
      </c>
      <c r="C11" s="16"/>
      <c r="D11" s="83">
        <v>0</v>
      </c>
      <c r="E11" s="105"/>
      <c r="F11" s="105"/>
    </row>
    <row r="12" spans="1:6" ht="26.25" thickBot="1" x14ac:dyDescent="0.3">
      <c r="A12" s="17" t="s">
        <v>20</v>
      </c>
      <c r="B12" s="18" t="s">
        <v>21</v>
      </c>
      <c r="C12" s="19" t="s">
        <v>928</v>
      </c>
      <c r="D12" s="84">
        <v>1510.81</v>
      </c>
      <c r="E12" s="105"/>
      <c r="F12" s="105"/>
    </row>
    <row r="13" spans="1:6" ht="15.75" thickBot="1" x14ac:dyDescent="0.3">
      <c r="A13" s="2"/>
      <c r="B13" s="2"/>
      <c r="C13" s="2"/>
      <c r="D13" s="7">
        <v>0</v>
      </c>
      <c r="E13" s="113" t="s">
        <v>22</v>
      </c>
      <c r="F13" s="106">
        <f>SUM(F5:F12)</f>
        <v>0</v>
      </c>
    </row>
    <row r="14" spans="1:6" ht="15.75" thickBot="1" x14ac:dyDescent="0.3">
      <c r="A14" s="20"/>
      <c r="B14" s="21"/>
      <c r="C14" s="16"/>
      <c r="D14" s="83">
        <v>0</v>
      </c>
      <c r="E14" s="6"/>
      <c r="F14" s="107"/>
    </row>
    <row r="15" spans="1:6" ht="15.75" thickBot="1" x14ac:dyDescent="0.3">
      <c r="A15" s="23" t="s">
        <v>23</v>
      </c>
      <c r="B15" s="24" t="s">
        <v>24</v>
      </c>
      <c r="C15" s="25"/>
      <c r="D15" s="85">
        <v>0</v>
      </c>
      <c r="E15" s="82"/>
      <c r="F15" s="94"/>
    </row>
    <row r="16" spans="1:6" ht="15.75" thickBot="1" x14ac:dyDescent="0.3">
      <c r="A16" s="14">
        <v>2.1</v>
      </c>
      <c r="B16" s="15" t="s">
        <v>25</v>
      </c>
      <c r="C16" s="16"/>
      <c r="D16" s="83">
        <v>0</v>
      </c>
      <c r="E16" s="104"/>
      <c r="F16" s="104"/>
    </row>
    <row r="17" spans="1:6" ht="64.5" thickBot="1" x14ac:dyDescent="0.3">
      <c r="A17" s="17" t="s">
        <v>26</v>
      </c>
      <c r="B17" s="18" t="s">
        <v>27</v>
      </c>
      <c r="C17" s="19" t="s">
        <v>930</v>
      </c>
      <c r="D17" s="84">
        <v>321.38</v>
      </c>
      <c r="E17" s="105"/>
      <c r="F17" s="105">
        <f t="shared" ref="F17:F24" si="0">+E17*D17</f>
        <v>0</v>
      </c>
    </row>
    <row r="18" spans="1:6" ht="64.5" thickBot="1" x14ac:dyDescent="0.3">
      <c r="A18" s="17" t="s">
        <v>28</v>
      </c>
      <c r="B18" s="18" t="s">
        <v>29</v>
      </c>
      <c r="C18" s="19" t="s">
        <v>930</v>
      </c>
      <c r="D18" s="84">
        <v>470.5</v>
      </c>
      <c r="E18" s="105"/>
      <c r="F18" s="105">
        <f t="shared" si="0"/>
        <v>0</v>
      </c>
    </row>
    <row r="19" spans="1:6" ht="15.75" thickBot="1" x14ac:dyDescent="0.3">
      <c r="A19" s="14">
        <v>2.2000000000000002</v>
      </c>
      <c r="B19" s="15" t="s">
        <v>30</v>
      </c>
      <c r="C19" s="16"/>
      <c r="D19" s="83">
        <v>0</v>
      </c>
      <c r="E19" s="105"/>
      <c r="F19" s="105">
        <f t="shared" si="0"/>
        <v>0</v>
      </c>
    </row>
    <row r="20" spans="1:6" ht="51.75" thickBot="1" x14ac:dyDescent="0.3">
      <c r="A20" s="17" t="s">
        <v>31</v>
      </c>
      <c r="B20" s="18" t="s">
        <v>32</v>
      </c>
      <c r="C20" s="19" t="s">
        <v>930</v>
      </c>
      <c r="D20" s="84">
        <v>1341.49</v>
      </c>
      <c r="E20" s="105"/>
      <c r="F20" s="105">
        <f t="shared" si="0"/>
        <v>0</v>
      </c>
    </row>
    <row r="21" spans="1:6" ht="166.5" thickBot="1" x14ac:dyDescent="0.3">
      <c r="A21" s="17" t="s">
        <v>33</v>
      </c>
      <c r="B21" s="18" t="s">
        <v>34</v>
      </c>
      <c r="C21" s="19" t="s">
        <v>930</v>
      </c>
      <c r="D21" s="84">
        <v>433.01</v>
      </c>
      <c r="E21" s="105"/>
      <c r="F21" s="105">
        <f t="shared" si="0"/>
        <v>0</v>
      </c>
    </row>
    <row r="22" spans="1:6" ht="51.75" thickBot="1" x14ac:dyDescent="0.3">
      <c r="A22" s="17" t="s">
        <v>35</v>
      </c>
      <c r="B22" s="18" t="s">
        <v>378</v>
      </c>
      <c r="C22" s="19" t="s">
        <v>930</v>
      </c>
      <c r="D22" s="84">
        <v>14.55</v>
      </c>
      <c r="E22" s="105"/>
      <c r="F22" s="105">
        <f t="shared" si="0"/>
        <v>0</v>
      </c>
    </row>
    <row r="23" spans="1:6" ht="15.75" thickBot="1" x14ac:dyDescent="0.3">
      <c r="A23" s="14">
        <v>2.2999999999999998</v>
      </c>
      <c r="B23" s="15" t="s">
        <v>36</v>
      </c>
      <c r="C23" s="16"/>
      <c r="D23" s="83">
        <v>0</v>
      </c>
      <c r="E23" s="105"/>
      <c r="F23" s="105">
        <f t="shared" si="0"/>
        <v>0</v>
      </c>
    </row>
    <row r="24" spans="1:6" ht="51.75" thickBot="1" x14ac:dyDescent="0.3">
      <c r="A24" s="17" t="s">
        <v>37</v>
      </c>
      <c r="B24" s="18" t="s">
        <v>38</v>
      </c>
      <c r="C24" s="19" t="s">
        <v>930</v>
      </c>
      <c r="D24" s="84">
        <v>363.53</v>
      </c>
      <c r="E24" s="105"/>
      <c r="F24" s="105">
        <f t="shared" si="0"/>
        <v>0</v>
      </c>
    </row>
    <row r="25" spans="1:6" ht="15.75" thickBot="1" x14ac:dyDescent="0.3">
      <c r="A25" s="2"/>
      <c r="B25" s="2"/>
      <c r="C25" s="2"/>
      <c r="D25" s="7">
        <v>0</v>
      </c>
      <c r="E25" s="113" t="s">
        <v>39</v>
      </c>
      <c r="F25" s="106">
        <f>SUM(F17:F24)</f>
        <v>0</v>
      </c>
    </row>
    <row r="26" spans="1:6" ht="15.75" thickBot="1" x14ac:dyDescent="0.3">
      <c r="A26" s="20"/>
      <c r="B26" s="21"/>
      <c r="C26" s="16"/>
      <c r="D26" s="83">
        <v>0</v>
      </c>
      <c r="E26" s="114"/>
      <c r="F26" s="107"/>
    </row>
    <row r="27" spans="1:6" ht="15.75" thickBot="1" x14ac:dyDescent="0.3">
      <c r="A27" s="23" t="s">
        <v>40</v>
      </c>
      <c r="B27" s="24" t="s">
        <v>41</v>
      </c>
      <c r="C27" s="25"/>
      <c r="D27" s="85">
        <v>0</v>
      </c>
      <c r="E27" s="85"/>
      <c r="F27" s="94"/>
    </row>
    <row r="28" spans="1:6" ht="15.75" thickBot="1" x14ac:dyDescent="0.3">
      <c r="A28" s="14">
        <v>3.1</v>
      </c>
      <c r="B28" s="15" t="s">
        <v>42</v>
      </c>
      <c r="C28" s="16"/>
      <c r="D28" s="83">
        <v>0</v>
      </c>
      <c r="E28" s="104"/>
      <c r="F28" s="104"/>
    </row>
    <row r="29" spans="1:6" ht="51.75" thickBot="1" x14ac:dyDescent="0.3">
      <c r="A29" s="17" t="s">
        <v>43</v>
      </c>
      <c r="B29" s="18" t="s">
        <v>44</v>
      </c>
      <c r="C29" s="19" t="s">
        <v>45</v>
      </c>
      <c r="D29" s="84">
        <v>2928.37</v>
      </c>
      <c r="E29" s="105"/>
      <c r="F29" s="105">
        <f t="shared" ref="F29:F38" si="1">+E29*D29</f>
        <v>0</v>
      </c>
    </row>
    <row r="30" spans="1:6" ht="39" thickBot="1" x14ac:dyDescent="0.3">
      <c r="A30" s="17" t="s">
        <v>46</v>
      </c>
      <c r="B30" s="18" t="s">
        <v>47</v>
      </c>
      <c r="C30" s="19" t="s">
        <v>48</v>
      </c>
      <c r="D30" s="84">
        <v>124.25</v>
      </c>
      <c r="E30" s="105"/>
      <c r="F30" s="105">
        <f t="shared" si="1"/>
        <v>0</v>
      </c>
    </row>
    <row r="31" spans="1:6" ht="26.25" thickBot="1" x14ac:dyDescent="0.3">
      <c r="A31" s="17" t="s">
        <v>49</v>
      </c>
      <c r="B31" s="18" t="s">
        <v>50</v>
      </c>
      <c r="C31" s="19" t="s">
        <v>928</v>
      </c>
      <c r="D31" s="84">
        <v>186.48</v>
      </c>
      <c r="E31" s="105"/>
      <c r="F31" s="105">
        <f t="shared" si="1"/>
        <v>0</v>
      </c>
    </row>
    <row r="32" spans="1:6" ht="39" thickBot="1" x14ac:dyDescent="0.3">
      <c r="A32" s="17" t="s">
        <v>51</v>
      </c>
      <c r="B32" s="18" t="s">
        <v>52</v>
      </c>
      <c r="C32" s="19" t="s">
        <v>930</v>
      </c>
      <c r="D32" s="84">
        <v>29.1</v>
      </c>
      <c r="E32" s="105"/>
      <c r="F32" s="105">
        <f t="shared" si="1"/>
        <v>0</v>
      </c>
    </row>
    <row r="33" spans="1:6" ht="51.75" thickBot="1" x14ac:dyDescent="0.3">
      <c r="A33" s="17" t="s">
        <v>53</v>
      </c>
      <c r="B33" s="18" t="s">
        <v>54</v>
      </c>
      <c r="C33" s="19" t="s">
        <v>45</v>
      </c>
      <c r="D33" s="84">
        <v>4249.3500000000004</v>
      </c>
      <c r="E33" s="105"/>
      <c r="F33" s="105">
        <f t="shared" si="1"/>
        <v>0</v>
      </c>
    </row>
    <row r="34" spans="1:6" ht="39" thickBot="1" x14ac:dyDescent="0.3">
      <c r="A34" s="17" t="s">
        <v>55</v>
      </c>
      <c r="B34" s="18" t="s">
        <v>56</v>
      </c>
      <c r="C34" s="19" t="s">
        <v>928</v>
      </c>
      <c r="D34" s="84">
        <v>770.62</v>
      </c>
      <c r="E34" s="105"/>
      <c r="F34" s="105">
        <f t="shared" si="1"/>
        <v>0</v>
      </c>
    </row>
    <row r="35" spans="1:6" ht="39" thickBot="1" x14ac:dyDescent="0.3">
      <c r="A35" s="17" t="s">
        <v>57</v>
      </c>
      <c r="B35" s="18" t="s">
        <v>58</v>
      </c>
      <c r="C35" s="19" t="s">
        <v>930</v>
      </c>
      <c r="D35" s="84">
        <v>9.93</v>
      </c>
      <c r="E35" s="105"/>
      <c r="F35" s="105">
        <f t="shared" si="1"/>
        <v>0</v>
      </c>
    </row>
    <row r="36" spans="1:6" ht="51.75" thickBot="1" x14ac:dyDescent="0.3">
      <c r="A36" s="17" t="s">
        <v>59</v>
      </c>
      <c r="B36" s="18" t="s">
        <v>60</v>
      </c>
      <c r="C36" s="19" t="s">
        <v>928</v>
      </c>
      <c r="D36" s="84">
        <v>770.62</v>
      </c>
      <c r="E36" s="105"/>
      <c r="F36" s="105">
        <f t="shared" si="1"/>
        <v>0</v>
      </c>
    </row>
    <row r="37" spans="1:6" ht="26.25" thickBot="1" x14ac:dyDescent="0.3">
      <c r="A37" s="17" t="s">
        <v>61</v>
      </c>
      <c r="B37" s="18" t="s">
        <v>62</v>
      </c>
      <c r="C37" s="19" t="s">
        <v>11</v>
      </c>
      <c r="D37" s="84">
        <v>165.93</v>
      </c>
      <c r="E37" s="105"/>
      <c r="F37" s="105">
        <f t="shared" si="1"/>
        <v>0</v>
      </c>
    </row>
    <row r="38" spans="1:6" ht="26.25" thickBot="1" x14ac:dyDescent="0.3">
      <c r="A38" s="17" t="s">
        <v>63</v>
      </c>
      <c r="B38" s="18" t="s">
        <v>64</v>
      </c>
      <c r="C38" s="19" t="s">
        <v>14</v>
      </c>
      <c r="D38" s="84">
        <v>6</v>
      </c>
      <c r="E38" s="105"/>
      <c r="F38" s="105">
        <f t="shared" si="1"/>
        <v>0</v>
      </c>
    </row>
    <row r="39" spans="1:6" ht="15.75" thickBot="1" x14ac:dyDescent="0.3">
      <c r="A39" s="2"/>
      <c r="B39" s="2"/>
      <c r="C39" s="2"/>
      <c r="D39" s="7">
        <v>0</v>
      </c>
      <c r="E39" s="113" t="s">
        <v>65</v>
      </c>
      <c r="F39" s="106">
        <f>SUM(F29:F38)</f>
        <v>0</v>
      </c>
    </row>
    <row r="40" spans="1:6" ht="15.75" thickBot="1" x14ac:dyDescent="0.3">
      <c r="A40" s="20"/>
      <c r="B40" s="21"/>
      <c r="C40" s="16"/>
      <c r="D40" s="83">
        <v>0</v>
      </c>
      <c r="E40" s="114"/>
      <c r="F40" s="107"/>
    </row>
    <row r="41" spans="1:6" ht="15.75" thickBot="1" x14ac:dyDescent="0.3">
      <c r="A41" s="23" t="s">
        <v>66</v>
      </c>
      <c r="B41" s="24" t="s">
        <v>67</v>
      </c>
      <c r="C41" s="25"/>
      <c r="D41" s="85">
        <v>0</v>
      </c>
      <c r="E41" s="85"/>
      <c r="F41" s="94"/>
    </row>
    <row r="42" spans="1:6" ht="15.75" thickBot="1" x14ac:dyDescent="0.3">
      <c r="A42" s="14">
        <v>4.0999999999999996</v>
      </c>
      <c r="B42" s="15" t="s">
        <v>68</v>
      </c>
      <c r="C42" s="16"/>
      <c r="D42" s="83">
        <v>0</v>
      </c>
      <c r="E42" s="104"/>
      <c r="F42" s="104"/>
    </row>
    <row r="43" spans="1:6" ht="39" thickBot="1" x14ac:dyDescent="0.3">
      <c r="A43" s="17" t="s">
        <v>69</v>
      </c>
      <c r="B43" s="18" t="s">
        <v>70</v>
      </c>
      <c r="C43" s="19" t="s">
        <v>930</v>
      </c>
      <c r="D43" s="84">
        <v>23.44</v>
      </c>
      <c r="E43" s="105"/>
      <c r="F43" s="105">
        <f t="shared" ref="F43:F58" si="2">+E43*D43</f>
        <v>0</v>
      </c>
    </row>
    <row r="44" spans="1:6" ht="15.75" thickBot="1" x14ac:dyDescent="0.3">
      <c r="A44" s="14">
        <v>4.2</v>
      </c>
      <c r="B44" s="15" t="s">
        <v>71</v>
      </c>
      <c r="C44" s="16"/>
      <c r="D44" s="83">
        <v>0</v>
      </c>
      <c r="E44" s="105"/>
      <c r="F44" s="105">
        <f t="shared" si="2"/>
        <v>0</v>
      </c>
    </row>
    <row r="45" spans="1:6" ht="51.75" thickBot="1" x14ac:dyDescent="0.3">
      <c r="A45" s="17" t="s">
        <v>72</v>
      </c>
      <c r="B45" s="18" t="s">
        <v>73</v>
      </c>
      <c r="C45" s="19" t="s">
        <v>930</v>
      </c>
      <c r="D45" s="84">
        <v>1.32</v>
      </c>
      <c r="E45" s="105"/>
      <c r="F45" s="105">
        <f t="shared" si="2"/>
        <v>0</v>
      </c>
    </row>
    <row r="46" spans="1:6" ht="15.75" thickBot="1" x14ac:dyDescent="0.3">
      <c r="A46" s="14">
        <v>4.3</v>
      </c>
      <c r="B46" s="15" t="s">
        <v>74</v>
      </c>
      <c r="C46" s="16"/>
      <c r="D46" s="83">
        <v>0</v>
      </c>
      <c r="E46" s="105"/>
      <c r="F46" s="105">
        <f t="shared" si="2"/>
        <v>0</v>
      </c>
    </row>
    <row r="47" spans="1:6" ht="51.75" thickBot="1" x14ac:dyDescent="0.3">
      <c r="A47" s="17" t="s">
        <v>75</v>
      </c>
      <c r="B47" s="18" t="s">
        <v>76</v>
      </c>
      <c r="C47" s="19" t="s">
        <v>928</v>
      </c>
      <c r="D47" s="84">
        <v>315.38</v>
      </c>
      <c r="E47" s="105"/>
      <c r="F47" s="105">
        <f t="shared" si="2"/>
        <v>0</v>
      </c>
    </row>
    <row r="48" spans="1:6" ht="15.75" thickBot="1" x14ac:dyDescent="0.3">
      <c r="A48" s="14">
        <v>4.4000000000000004</v>
      </c>
      <c r="B48" s="15" t="s">
        <v>77</v>
      </c>
      <c r="C48" s="16"/>
      <c r="D48" s="83">
        <v>0</v>
      </c>
      <c r="E48" s="105"/>
      <c r="F48" s="105">
        <f t="shared" si="2"/>
        <v>0</v>
      </c>
    </row>
    <row r="49" spans="1:6" ht="51.75" thickBot="1" x14ac:dyDescent="0.3">
      <c r="A49" s="17" t="s">
        <v>78</v>
      </c>
      <c r="B49" s="18" t="s">
        <v>79</v>
      </c>
      <c r="C49" s="19" t="s">
        <v>930</v>
      </c>
      <c r="D49" s="84">
        <v>56.46</v>
      </c>
      <c r="E49" s="105"/>
      <c r="F49" s="105">
        <f t="shared" si="2"/>
        <v>0</v>
      </c>
    </row>
    <row r="50" spans="1:6" ht="39" thickBot="1" x14ac:dyDescent="0.3">
      <c r="A50" s="17" t="s">
        <v>80</v>
      </c>
      <c r="B50" s="18" t="s">
        <v>81</v>
      </c>
      <c r="C50" s="19" t="s">
        <v>928</v>
      </c>
      <c r="D50" s="84">
        <v>33.049999999999997</v>
      </c>
      <c r="E50" s="105"/>
      <c r="F50" s="105">
        <f t="shared" si="2"/>
        <v>0</v>
      </c>
    </row>
    <row r="51" spans="1:6" ht="39" thickBot="1" x14ac:dyDescent="0.3">
      <c r="A51" s="17" t="s">
        <v>82</v>
      </c>
      <c r="B51" s="18" t="s">
        <v>83</v>
      </c>
      <c r="C51" s="19" t="s">
        <v>930</v>
      </c>
      <c r="D51" s="84">
        <v>0.14000000000000001</v>
      </c>
      <c r="E51" s="105"/>
      <c r="F51" s="105">
        <f t="shared" si="2"/>
        <v>0</v>
      </c>
    </row>
    <row r="52" spans="1:6" ht="115.5" thickBot="1" x14ac:dyDescent="0.3">
      <c r="A52" s="17" t="s">
        <v>84</v>
      </c>
      <c r="B52" s="18" t="s">
        <v>85</v>
      </c>
      <c r="C52" s="19" t="s">
        <v>14</v>
      </c>
      <c r="D52" s="84">
        <v>4</v>
      </c>
      <c r="E52" s="105"/>
      <c r="F52" s="105">
        <f t="shared" si="2"/>
        <v>0</v>
      </c>
    </row>
    <row r="53" spans="1:6" ht="26.25" thickBot="1" x14ac:dyDescent="0.3">
      <c r="A53" s="17" t="s">
        <v>86</v>
      </c>
      <c r="B53" s="18" t="s">
        <v>87</v>
      </c>
      <c r="C53" s="19" t="s">
        <v>11</v>
      </c>
      <c r="D53" s="84">
        <v>487.57</v>
      </c>
      <c r="E53" s="105"/>
      <c r="F53" s="105">
        <f t="shared" si="2"/>
        <v>0</v>
      </c>
    </row>
    <row r="54" spans="1:6" ht="26.25" thickBot="1" x14ac:dyDescent="0.3">
      <c r="A54" s="14">
        <v>4.5</v>
      </c>
      <c r="B54" s="15" t="s">
        <v>88</v>
      </c>
      <c r="C54" s="16"/>
      <c r="D54" s="83">
        <v>0</v>
      </c>
      <c r="E54" s="105"/>
      <c r="F54" s="105">
        <f t="shared" si="2"/>
        <v>0</v>
      </c>
    </row>
    <row r="55" spans="1:6" ht="51.75" thickBot="1" x14ac:dyDescent="0.3">
      <c r="A55" s="17" t="s">
        <v>89</v>
      </c>
      <c r="B55" s="18" t="s">
        <v>44</v>
      </c>
      <c r="C55" s="19" t="s">
        <v>45</v>
      </c>
      <c r="D55" s="84">
        <v>912.67</v>
      </c>
      <c r="E55" s="105"/>
      <c r="F55" s="105">
        <f t="shared" si="2"/>
        <v>0</v>
      </c>
    </row>
    <row r="56" spans="1:6" ht="51.75" thickBot="1" x14ac:dyDescent="0.3">
      <c r="A56" s="17" t="s">
        <v>90</v>
      </c>
      <c r="B56" s="18" t="s">
        <v>54</v>
      </c>
      <c r="C56" s="19" t="s">
        <v>45</v>
      </c>
      <c r="D56" s="84">
        <v>894.6</v>
      </c>
      <c r="E56" s="105"/>
      <c r="F56" s="105">
        <f t="shared" si="2"/>
        <v>0</v>
      </c>
    </row>
    <row r="57" spans="1:6" ht="15.75" thickBot="1" x14ac:dyDescent="0.3">
      <c r="A57" s="14">
        <v>4.5999999999999996</v>
      </c>
      <c r="B57" s="15" t="s">
        <v>91</v>
      </c>
      <c r="C57" s="16"/>
      <c r="D57" s="83">
        <v>0</v>
      </c>
      <c r="E57" s="105"/>
      <c r="F57" s="105">
        <f t="shared" si="2"/>
        <v>0</v>
      </c>
    </row>
    <row r="58" spans="1:6" ht="51.75" thickBot="1" x14ac:dyDescent="0.3">
      <c r="A58" s="17" t="s">
        <v>92</v>
      </c>
      <c r="B58" s="18" t="s">
        <v>93</v>
      </c>
      <c r="C58" s="19" t="s">
        <v>45</v>
      </c>
      <c r="D58" s="84">
        <v>5423.99</v>
      </c>
      <c r="E58" s="105"/>
      <c r="F58" s="105">
        <f t="shared" si="2"/>
        <v>0</v>
      </c>
    </row>
    <row r="59" spans="1:6" ht="15.75" thickBot="1" x14ac:dyDescent="0.3">
      <c r="A59" s="2"/>
      <c r="B59" s="2"/>
      <c r="C59" s="2"/>
      <c r="D59" s="7">
        <v>0</v>
      </c>
      <c r="E59" s="113" t="s">
        <v>94</v>
      </c>
      <c r="F59" s="106">
        <f>SUM(F43:F58)</f>
        <v>0</v>
      </c>
    </row>
    <row r="60" spans="1:6" ht="15.75" thickBot="1" x14ac:dyDescent="0.3">
      <c r="A60" s="20"/>
      <c r="B60" s="21"/>
      <c r="C60" s="16"/>
      <c r="D60" s="83">
        <v>0</v>
      </c>
      <c r="E60" s="114"/>
      <c r="F60" s="107"/>
    </row>
    <row r="61" spans="1:6" ht="15.75" thickBot="1" x14ac:dyDescent="0.3">
      <c r="A61" s="23" t="s">
        <v>95</v>
      </c>
      <c r="B61" s="24" t="s">
        <v>96</v>
      </c>
      <c r="C61" s="25"/>
      <c r="D61" s="85">
        <v>0</v>
      </c>
      <c r="E61" s="85"/>
      <c r="F61" s="94"/>
    </row>
    <row r="62" spans="1:6" ht="15.75" thickBot="1" x14ac:dyDescent="0.3">
      <c r="A62" s="14">
        <v>5.0999999999999996</v>
      </c>
      <c r="B62" s="15" t="s">
        <v>97</v>
      </c>
      <c r="C62" s="16"/>
      <c r="D62" s="83">
        <v>0</v>
      </c>
      <c r="E62" s="104"/>
      <c r="F62" s="104"/>
    </row>
    <row r="63" spans="1:6" ht="64.5" thickBot="1" x14ac:dyDescent="0.3">
      <c r="A63" s="17" t="s">
        <v>98</v>
      </c>
      <c r="B63" s="18" t="s">
        <v>931</v>
      </c>
      <c r="C63" s="19" t="s">
        <v>11</v>
      </c>
      <c r="D63" s="84">
        <v>61.74</v>
      </c>
      <c r="E63" s="105"/>
      <c r="F63" s="105">
        <f t="shared" ref="F63:F89" si="3">+E63*D63</f>
        <v>0</v>
      </c>
    </row>
    <row r="64" spans="1:6" ht="64.5" thickBot="1" x14ac:dyDescent="0.3">
      <c r="A64" s="17" t="s">
        <v>99</v>
      </c>
      <c r="B64" s="18" t="s">
        <v>932</v>
      </c>
      <c r="C64" s="19" t="s">
        <v>928</v>
      </c>
      <c r="D64" s="84">
        <v>61.71</v>
      </c>
      <c r="E64" s="105"/>
      <c r="F64" s="105">
        <f t="shared" si="3"/>
        <v>0</v>
      </c>
    </row>
    <row r="65" spans="1:6" ht="39" thickBot="1" x14ac:dyDescent="0.3">
      <c r="A65" s="17" t="s">
        <v>100</v>
      </c>
      <c r="B65" s="18" t="s">
        <v>101</v>
      </c>
      <c r="C65" s="19" t="s">
        <v>11</v>
      </c>
      <c r="D65" s="84">
        <v>8.93</v>
      </c>
      <c r="E65" s="105"/>
      <c r="F65" s="105">
        <f t="shared" si="3"/>
        <v>0</v>
      </c>
    </row>
    <row r="66" spans="1:6" ht="39" thickBot="1" x14ac:dyDescent="0.3">
      <c r="A66" s="17" t="s">
        <v>102</v>
      </c>
      <c r="B66" s="18" t="s">
        <v>103</v>
      </c>
      <c r="C66" s="19" t="s">
        <v>928</v>
      </c>
      <c r="D66" s="84">
        <v>148.16999999999999</v>
      </c>
      <c r="E66" s="105"/>
      <c r="F66" s="105">
        <f t="shared" si="3"/>
        <v>0</v>
      </c>
    </row>
    <row r="67" spans="1:6" ht="39" thickBot="1" x14ac:dyDescent="0.3">
      <c r="A67" s="17" t="s">
        <v>104</v>
      </c>
      <c r="B67" s="18" t="s">
        <v>105</v>
      </c>
      <c r="C67" s="19" t="s">
        <v>11</v>
      </c>
      <c r="D67" s="84">
        <v>49.46</v>
      </c>
      <c r="E67" s="105"/>
      <c r="F67" s="105">
        <f t="shared" si="3"/>
        <v>0</v>
      </c>
    </row>
    <row r="68" spans="1:6" ht="39" thickBot="1" x14ac:dyDescent="0.3">
      <c r="A68" s="17" t="s">
        <v>106</v>
      </c>
      <c r="B68" s="18" t="s">
        <v>107</v>
      </c>
      <c r="C68" s="19" t="s">
        <v>928</v>
      </c>
      <c r="D68" s="84">
        <v>195.48</v>
      </c>
      <c r="E68" s="105"/>
      <c r="F68" s="105">
        <f t="shared" si="3"/>
        <v>0</v>
      </c>
    </row>
    <row r="69" spans="1:6" ht="77.25" thickBot="1" x14ac:dyDescent="0.3">
      <c r="A69" s="17" t="s">
        <v>108</v>
      </c>
      <c r="B69" s="18" t="s">
        <v>933</v>
      </c>
      <c r="C69" s="19" t="s">
        <v>11</v>
      </c>
      <c r="D69" s="84">
        <v>9.24</v>
      </c>
      <c r="E69" s="105"/>
      <c r="F69" s="105">
        <f t="shared" si="3"/>
        <v>0</v>
      </c>
    </row>
    <row r="70" spans="1:6" ht="51.75" thickBot="1" x14ac:dyDescent="0.3">
      <c r="A70" s="17" t="s">
        <v>109</v>
      </c>
      <c r="B70" s="18" t="s">
        <v>110</v>
      </c>
      <c r="C70" s="19" t="s">
        <v>11</v>
      </c>
      <c r="D70" s="84">
        <v>18.7</v>
      </c>
      <c r="E70" s="105"/>
      <c r="F70" s="105">
        <f t="shared" si="3"/>
        <v>0</v>
      </c>
    </row>
    <row r="71" spans="1:6" ht="51.75" thickBot="1" x14ac:dyDescent="0.3">
      <c r="A71" s="17" t="s">
        <v>111</v>
      </c>
      <c r="B71" s="18" t="s">
        <v>112</v>
      </c>
      <c r="C71" s="16" t="s">
        <v>11</v>
      </c>
      <c r="D71" s="86">
        <v>113.67</v>
      </c>
      <c r="E71" s="105"/>
      <c r="F71" s="105">
        <f t="shared" si="3"/>
        <v>0</v>
      </c>
    </row>
    <row r="72" spans="1:6" ht="15.75" thickBot="1" x14ac:dyDescent="0.3">
      <c r="A72" s="14">
        <v>5.2</v>
      </c>
      <c r="B72" s="15" t="s">
        <v>113</v>
      </c>
      <c r="C72" s="16"/>
      <c r="D72" s="83">
        <v>0</v>
      </c>
      <c r="E72" s="105"/>
      <c r="F72" s="105">
        <f t="shared" si="3"/>
        <v>0</v>
      </c>
    </row>
    <row r="73" spans="1:6" ht="51.75" thickBot="1" x14ac:dyDescent="0.3">
      <c r="A73" s="17" t="s">
        <v>114</v>
      </c>
      <c r="B73" s="18" t="s">
        <v>115</v>
      </c>
      <c r="C73" s="19" t="s">
        <v>928</v>
      </c>
      <c r="D73" s="84">
        <v>649.04999999999995</v>
      </c>
      <c r="E73" s="105"/>
      <c r="F73" s="105">
        <f t="shared" si="3"/>
        <v>0</v>
      </c>
    </row>
    <row r="74" spans="1:6" ht="51.75" thickBot="1" x14ac:dyDescent="0.3">
      <c r="A74" s="17" t="s">
        <v>116</v>
      </c>
      <c r="B74" s="18" t="s">
        <v>117</v>
      </c>
      <c r="C74" s="19" t="s">
        <v>11</v>
      </c>
      <c r="D74" s="84">
        <v>8.19</v>
      </c>
      <c r="E74" s="105"/>
      <c r="F74" s="105">
        <f t="shared" si="3"/>
        <v>0</v>
      </c>
    </row>
    <row r="75" spans="1:6" ht="26.25" thickBot="1" x14ac:dyDescent="0.3">
      <c r="A75" s="14">
        <v>5.3</v>
      </c>
      <c r="B75" s="15" t="s">
        <v>118</v>
      </c>
      <c r="C75" s="16"/>
      <c r="D75" s="83">
        <v>0</v>
      </c>
      <c r="E75" s="105"/>
      <c r="F75" s="105">
        <f t="shared" si="3"/>
        <v>0</v>
      </c>
    </row>
    <row r="76" spans="1:6" ht="64.5" thickBot="1" x14ac:dyDescent="0.3">
      <c r="A76" s="17" t="s">
        <v>119</v>
      </c>
      <c r="B76" s="18" t="s">
        <v>120</v>
      </c>
      <c r="C76" s="19" t="s">
        <v>11</v>
      </c>
      <c r="D76" s="84">
        <v>9.24</v>
      </c>
      <c r="E76" s="105"/>
      <c r="F76" s="105">
        <f t="shared" si="3"/>
        <v>0</v>
      </c>
    </row>
    <row r="77" spans="1:6" ht="26.25" thickBot="1" x14ac:dyDescent="0.3">
      <c r="A77" s="17" t="s">
        <v>121</v>
      </c>
      <c r="B77" s="18" t="s">
        <v>122</v>
      </c>
      <c r="C77" s="19" t="s">
        <v>11</v>
      </c>
      <c r="D77" s="84">
        <v>4.3099999999999996</v>
      </c>
      <c r="E77" s="105"/>
      <c r="F77" s="105">
        <f t="shared" si="3"/>
        <v>0</v>
      </c>
    </row>
    <row r="78" spans="1:6" ht="51.75" thickBot="1" x14ac:dyDescent="0.3">
      <c r="A78" s="17" t="s">
        <v>123</v>
      </c>
      <c r="B78" s="18" t="s">
        <v>124</v>
      </c>
      <c r="C78" s="19" t="s">
        <v>11</v>
      </c>
      <c r="D78" s="84">
        <v>99.9</v>
      </c>
      <c r="E78" s="105"/>
      <c r="F78" s="105">
        <f t="shared" si="3"/>
        <v>0</v>
      </c>
    </row>
    <row r="79" spans="1:6" ht="51.75" thickBot="1" x14ac:dyDescent="0.3">
      <c r="A79" s="17" t="s">
        <v>125</v>
      </c>
      <c r="B79" s="18" t="s">
        <v>126</v>
      </c>
      <c r="C79" s="19" t="s">
        <v>11</v>
      </c>
      <c r="D79" s="84">
        <v>147.44</v>
      </c>
      <c r="E79" s="105"/>
      <c r="F79" s="105">
        <f t="shared" si="3"/>
        <v>0</v>
      </c>
    </row>
    <row r="80" spans="1:6" ht="39" thickBot="1" x14ac:dyDescent="0.3">
      <c r="A80" s="17" t="s">
        <v>127</v>
      </c>
      <c r="B80" s="18" t="s">
        <v>128</v>
      </c>
      <c r="C80" s="19" t="s">
        <v>11</v>
      </c>
      <c r="D80" s="84">
        <v>439.53</v>
      </c>
      <c r="E80" s="105"/>
      <c r="F80" s="105">
        <f t="shared" si="3"/>
        <v>0</v>
      </c>
    </row>
    <row r="81" spans="1:6" ht="64.5" thickBot="1" x14ac:dyDescent="0.3">
      <c r="A81" s="17" t="s">
        <v>129</v>
      </c>
      <c r="B81" s="18" t="s">
        <v>130</v>
      </c>
      <c r="C81" s="19" t="s">
        <v>11</v>
      </c>
      <c r="D81" s="84">
        <v>143.22</v>
      </c>
      <c r="E81" s="105"/>
      <c r="F81" s="105">
        <f t="shared" si="3"/>
        <v>0</v>
      </c>
    </row>
    <row r="82" spans="1:6" ht="64.5" thickBot="1" x14ac:dyDescent="0.3">
      <c r="A82" s="17" t="s">
        <v>131</v>
      </c>
      <c r="B82" s="18" t="s">
        <v>132</v>
      </c>
      <c r="C82" s="19" t="s">
        <v>11</v>
      </c>
      <c r="D82" s="84">
        <v>7.77</v>
      </c>
      <c r="E82" s="105"/>
      <c r="F82" s="105">
        <f t="shared" si="3"/>
        <v>0</v>
      </c>
    </row>
    <row r="83" spans="1:6" ht="51.75" thickBot="1" x14ac:dyDescent="0.3">
      <c r="A83" s="17" t="s">
        <v>133</v>
      </c>
      <c r="B83" s="18" t="s">
        <v>134</v>
      </c>
      <c r="C83" s="19" t="s">
        <v>11</v>
      </c>
      <c r="D83" s="84">
        <v>9.66</v>
      </c>
      <c r="E83" s="105"/>
      <c r="F83" s="105">
        <f t="shared" si="3"/>
        <v>0</v>
      </c>
    </row>
    <row r="84" spans="1:6" ht="64.5" thickBot="1" x14ac:dyDescent="0.3">
      <c r="A84" s="17" t="s">
        <v>135</v>
      </c>
      <c r="B84" s="18" t="s">
        <v>136</v>
      </c>
      <c r="C84" s="19" t="s">
        <v>930</v>
      </c>
      <c r="D84" s="84">
        <v>17.82</v>
      </c>
      <c r="E84" s="105"/>
      <c r="F84" s="105">
        <f t="shared" si="3"/>
        <v>0</v>
      </c>
    </row>
    <row r="85" spans="1:6" ht="26.25" thickBot="1" x14ac:dyDescent="0.3">
      <c r="A85" s="17" t="s">
        <v>137</v>
      </c>
      <c r="B85" s="18" t="s">
        <v>138</v>
      </c>
      <c r="C85" s="19" t="s">
        <v>14</v>
      </c>
      <c r="D85" s="84">
        <v>23</v>
      </c>
      <c r="E85" s="105"/>
      <c r="F85" s="105">
        <f t="shared" si="3"/>
        <v>0</v>
      </c>
    </row>
    <row r="86" spans="1:6" ht="26.25" thickBot="1" x14ac:dyDescent="0.3">
      <c r="A86" s="14">
        <v>5.4</v>
      </c>
      <c r="B86" s="15" t="s">
        <v>139</v>
      </c>
      <c r="C86" s="16"/>
      <c r="D86" s="83">
        <v>0</v>
      </c>
      <c r="E86" s="105"/>
      <c r="F86" s="105">
        <f t="shared" si="3"/>
        <v>0</v>
      </c>
    </row>
    <row r="87" spans="1:6" ht="64.5" thickBot="1" x14ac:dyDescent="0.3">
      <c r="A87" s="17" t="s">
        <v>140</v>
      </c>
      <c r="B87" s="18" t="s">
        <v>141</v>
      </c>
      <c r="C87" s="19" t="s">
        <v>14</v>
      </c>
      <c r="D87" s="84">
        <v>761.12</v>
      </c>
      <c r="E87" s="105"/>
      <c r="F87" s="105">
        <f t="shared" si="3"/>
        <v>0</v>
      </c>
    </row>
    <row r="88" spans="1:6" ht="77.25" thickBot="1" x14ac:dyDescent="0.3">
      <c r="A88" s="17" t="s">
        <v>142</v>
      </c>
      <c r="B88" s="18" t="s">
        <v>143</v>
      </c>
      <c r="C88" s="19" t="s">
        <v>45</v>
      </c>
      <c r="D88" s="84">
        <v>2606.13</v>
      </c>
      <c r="E88" s="105"/>
      <c r="F88" s="105">
        <f t="shared" si="3"/>
        <v>0</v>
      </c>
    </row>
    <row r="89" spans="1:6" ht="51.75" thickBot="1" x14ac:dyDescent="0.3">
      <c r="A89" s="17" t="s">
        <v>144</v>
      </c>
      <c r="B89" s="18" t="s">
        <v>54</v>
      </c>
      <c r="C89" s="19" t="s">
        <v>45</v>
      </c>
      <c r="D89" s="84">
        <v>15.38</v>
      </c>
      <c r="E89" s="105"/>
      <c r="F89" s="105">
        <f t="shared" si="3"/>
        <v>0</v>
      </c>
    </row>
    <row r="90" spans="1:6" ht="15.75" thickBot="1" x14ac:dyDescent="0.3">
      <c r="A90" s="2"/>
      <c r="B90" s="2"/>
      <c r="C90" s="2"/>
      <c r="D90" s="7">
        <v>0</v>
      </c>
      <c r="E90" s="113" t="s">
        <v>145</v>
      </c>
      <c r="F90" s="106">
        <f>SUM(F63:F89)</f>
        <v>0</v>
      </c>
    </row>
    <row r="91" spans="1:6" ht="15.75" thickBot="1" x14ac:dyDescent="0.3">
      <c r="A91" s="2"/>
      <c r="B91" s="2"/>
      <c r="C91" s="2"/>
      <c r="D91" s="7">
        <v>0</v>
      </c>
      <c r="E91" s="114"/>
      <c r="F91" s="107"/>
    </row>
    <row r="92" spans="1:6" ht="26.25" thickBot="1" x14ac:dyDescent="0.3">
      <c r="A92" s="11" t="s">
        <v>146</v>
      </c>
      <c r="B92" s="12" t="s">
        <v>147</v>
      </c>
      <c r="C92" s="13"/>
      <c r="D92" s="82">
        <v>0</v>
      </c>
      <c r="E92" s="85"/>
      <c r="F92" s="94"/>
    </row>
    <row r="93" spans="1:6" ht="15.75" thickBot="1" x14ac:dyDescent="0.3">
      <c r="A93" s="14">
        <v>6.1</v>
      </c>
      <c r="B93" s="15" t="s">
        <v>148</v>
      </c>
      <c r="C93" s="16"/>
      <c r="D93" s="83">
        <v>0</v>
      </c>
      <c r="E93" s="104"/>
      <c r="F93" s="104"/>
    </row>
    <row r="94" spans="1:6" ht="39" thickBot="1" x14ac:dyDescent="0.3">
      <c r="A94" s="17" t="s">
        <v>149</v>
      </c>
      <c r="B94" s="18" t="s">
        <v>150</v>
      </c>
      <c r="C94" s="19" t="s">
        <v>928</v>
      </c>
      <c r="D94" s="84">
        <v>193.7</v>
      </c>
      <c r="E94" s="105"/>
      <c r="F94" s="105">
        <f t="shared" ref="F94:F98" si="4">+E94*D94</f>
        <v>0</v>
      </c>
    </row>
    <row r="95" spans="1:6" ht="39" thickBot="1" x14ac:dyDescent="0.3">
      <c r="A95" s="17" t="s">
        <v>151</v>
      </c>
      <c r="B95" s="18" t="s">
        <v>152</v>
      </c>
      <c r="C95" s="19" t="s">
        <v>11</v>
      </c>
      <c r="D95" s="84">
        <v>14.11</v>
      </c>
      <c r="E95" s="105"/>
      <c r="F95" s="105">
        <f t="shared" si="4"/>
        <v>0</v>
      </c>
    </row>
    <row r="96" spans="1:6" ht="51.75" thickBot="1" x14ac:dyDescent="0.3">
      <c r="A96" s="17" t="s">
        <v>153</v>
      </c>
      <c r="B96" s="18" t="s">
        <v>154</v>
      </c>
      <c r="C96" s="19" t="s">
        <v>928</v>
      </c>
      <c r="D96" s="84">
        <v>72.83</v>
      </c>
      <c r="E96" s="105"/>
      <c r="F96" s="105">
        <f t="shared" si="4"/>
        <v>0</v>
      </c>
    </row>
    <row r="97" spans="1:6" ht="51.75" thickBot="1" x14ac:dyDescent="0.3">
      <c r="A97" s="17" t="s">
        <v>155</v>
      </c>
      <c r="B97" s="18" t="s">
        <v>156</v>
      </c>
      <c r="C97" s="19" t="s">
        <v>11</v>
      </c>
      <c r="D97" s="84">
        <v>16.739999999999998</v>
      </c>
      <c r="E97" s="105"/>
      <c r="F97" s="105">
        <f t="shared" si="4"/>
        <v>0</v>
      </c>
    </row>
    <row r="98" spans="1:6" ht="26.25" thickBot="1" x14ac:dyDescent="0.3">
      <c r="A98" s="17" t="s">
        <v>157</v>
      </c>
      <c r="B98" s="18" t="s">
        <v>158</v>
      </c>
      <c r="C98" s="19" t="s">
        <v>14</v>
      </c>
      <c r="D98" s="84">
        <v>16</v>
      </c>
      <c r="E98" s="105"/>
      <c r="F98" s="105">
        <f t="shared" si="4"/>
        <v>0</v>
      </c>
    </row>
    <row r="99" spans="1:6" ht="15.75" thickBot="1" x14ac:dyDescent="0.3">
      <c r="A99" s="2"/>
      <c r="B99" s="2"/>
      <c r="C99" s="2"/>
      <c r="D99" s="7">
        <v>0</v>
      </c>
      <c r="E99" s="113" t="s">
        <v>159</v>
      </c>
      <c r="F99" s="106">
        <f>SUM(F94:F98)</f>
        <v>0</v>
      </c>
    </row>
    <row r="100" spans="1:6" ht="15.75" thickBot="1" x14ac:dyDescent="0.3">
      <c r="A100" s="2"/>
      <c r="B100" s="2"/>
      <c r="C100" s="2"/>
      <c r="D100" s="7">
        <v>0</v>
      </c>
      <c r="E100" s="114"/>
      <c r="F100" s="107"/>
    </row>
    <row r="101" spans="1:6" ht="15.75" thickBot="1" x14ac:dyDescent="0.3">
      <c r="A101" s="11" t="s">
        <v>160</v>
      </c>
      <c r="B101" s="12" t="s">
        <v>161</v>
      </c>
      <c r="C101" s="13"/>
      <c r="D101" s="82">
        <v>0</v>
      </c>
      <c r="E101" s="85"/>
      <c r="F101" s="94"/>
    </row>
    <row r="102" spans="1:6" ht="15.75" thickBot="1" x14ac:dyDescent="0.3">
      <c r="A102" s="14">
        <v>7.1</v>
      </c>
      <c r="B102" s="15" t="s">
        <v>162</v>
      </c>
      <c r="C102" s="16"/>
      <c r="D102" s="83">
        <v>0</v>
      </c>
      <c r="E102" s="104"/>
      <c r="F102" s="104"/>
    </row>
    <row r="103" spans="1:6" ht="39" thickBot="1" x14ac:dyDescent="0.3">
      <c r="A103" s="17" t="s">
        <v>163</v>
      </c>
      <c r="B103" s="18" t="s">
        <v>164</v>
      </c>
      <c r="C103" s="19" t="s">
        <v>11</v>
      </c>
      <c r="D103" s="84">
        <v>107.42</v>
      </c>
      <c r="E103" s="105"/>
      <c r="F103" s="105">
        <f t="shared" ref="F103:F109" si="5">+E103*D103</f>
        <v>0</v>
      </c>
    </row>
    <row r="104" spans="1:6" ht="39" thickBot="1" x14ac:dyDescent="0.3">
      <c r="A104" s="17" t="s">
        <v>165</v>
      </c>
      <c r="B104" s="18" t="s">
        <v>166</v>
      </c>
      <c r="C104" s="19" t="s">
        <v>928</v>
      </c>
      <c r="D104" s="84">
        <v>271.08</v>
      </c>
      <c r="E104" s="105"/>
      <c r="F104" s="105">
        <f t="shared" si="5"/>
        <v>0</v>
      </c>
    </row>
    <row r="105" spans="1:6" ht="39" thickBot="1" x14ac:dyDescent="0.3">
      <c r="A105" s="17" t="s">
        <v>167</v>
      </c>
      <c r="B105" s="18" t="s">
        <v>168</v>
      </c>
      <c r="C105" s="19" t="s">
        <v>928</v>
      </c>
      <c r="D105" s="84">
        <v>7.25</v>
      </c>
      <c r="E105" s="105"/>
      <c r="F105" s="105">
        <f t="shared" si="5"/>
        <v>0</v>
      </c>
    </row>
    <row r="106" spans="1:6" ht="15.75" thickBot="1" x14ac:dyDescent="0.3">
      <c r="A106" s="14">
        <v>7.2</v>
      </c>
      <c r="B106" s="15" t="s">
        <v>169</v>
      </c>
      <c r="C106" s="16"/>
      <c r="D106" s="83">
        <v>0</v>
      </c>
      <c r="E106" s="105"/>
      <c r="F106" s="105">
        <f t="shared" si="5"/>
        <v>0</v>
      </c>
    </row>
    <row r="107" spans="1:6" ht="39" thickBot="1" x14ac:dyDescent="0.3">
      <c r="A107" s="17" t="s">
        <v>170</v>
      </c>
      <c r="B107" s="18" t="s">
        <v>171</v>
      </c>
      <c r="C107" s="19" t="s">
        <v>928</v>
      </c>
      <c r="D107" s="84">
        <v>275.27</v>
      </c>
      <c r="E107" s="105"/>
      <c r="F107" s="105">
        <f t="shared" si="5"/>
        <v>0</v>
      </c>
    </row>
    <row r="108" spans="1:6" ht="39" thickBot="1" x14ac:dyDescent="0.3">
      <c r="A108" s="17" t="s">
        <v>172</v>
      </c>
      <c r="B108" s="18" t="s">
        <v>173</v>
      </c>
      <c r="C108" s="19" t="s">
        <v>11</v>
      </c>
      <c r="D108" s="84">
        <v>79.430000000000007</v>
      </c>
      <c r="E108" s="105"/>
      <c r="F108" s="105">
        <f t="shared" si="5"/>
        <v>0</v>
      </c>
    </row>
    <row r="109" spans="1:6" ht="51.75" thickBot="1" x14ac:dyDescent="0.3">
      <c r="A109" s="17" t="s">
        <v>174</v>
      </c>
      <c r="B109" s="18" t="s">
        <v>175</v>
      </c>
      <c r="C109" s="19" t="s">
        <v>928</v>
      </c>
      <c r="D109" s="84">
        <v>45.34</v>
      </c>
      <c r="E109" s="105"/>
      <c r="F109" s="105">
        <f t="shared" si="5"/>
        <v>0</v>
      </c>
    </row>
    <row r="110" spans="1:6" ht="15.75" thickBot="1" x14ac:dyDescent="0.3">
      <c r="A110" s="2"/>
      <c r="B110" s="2"/>
      <c r="C110" s="2"/>
      <c r="D110" s="7">
        <v>0</v>
      </c>
      <c r="E110" s="113" t="s">
        <v>176</v>
      </c>
      <c r="F110" s="106">
        <f>SUM(F103:F109)</f>
        <v>0</v>
      </c>
    </row>
    <row r="111" spans="1:6" ht="15.75" thickBot="1" x14ac:dyDescent="0.3">
      <c r="A111" s="2"/>
      <c r="B111" s="2"/>
      <c r="C111" s="2"/>
      <c r="D111" s="7">
        <v>0</v>
      </c>
      <c r="E111" s="114"/>
      <c r="F111" s="107"/>
    </row>
    <row r="112" spans="1:6" ht="15.75" thickBot="1" x14ac:dyDescent="0.3">
      <c r="A112" s="11" t="s">
        <v>177</v>
      </c>
      <c r="B112" s="12" t="s">
        <v>178</v>
      </c>
      <c r="C112" s="13"/>
      <c r="D112" s="82">
        <v>0</v>
      </c>
      <c r="E112" s="85"/>
      <c r="F112" s="94"/>
    </row>
    <row r="113" spans="1:6" ht="15.75" thickBot="1" x14ac:dyDescent="0.3">
      <c r="A113" s="14">
        <v>8.1</v>
      </c>
      <c r="B113" s="15" t="s">
        <v>179</v>
      </c>
      <c r="C113" s="16"/>
      <c r="D113" s="83">
        <v>0</v>
      </c>
      <c r="E113" s="104"/>
      <c r="F113" s="104"/>
    </row>
    <row r="114" spans="1:6" ht="26.25" thickBot="1" x14ac:dyDescent="0.3">
      <c r="A114" s="17" t="s">
        <v>180</v>
      </c>
      <c r="B114" s="18" t="s">
        <v>181</v>
      </c>
      <c r="C114" s="19" t="s">
        <v>928</v>
      </c>
      <c r="D114" s="84">
        <v>114.02</v>
      </c>
      <c r="E114" s="105"/>
      <c r="F114" s="105">
        <f t="shared" ref="F114:F125" si="6">+E114*D114</f>
        <v>0</v>
      </c>
    </row>
    <row r="115" spans="1:6" ht="26.25" thickBot="1" x14ac:dyDescent="0.3">
      <c r="A115" s="17" t="s">
        <v>182</v>
      </c>
      <c r="B115" s="18" t="s">
        <v>183</v>
      </c>
      <c r="C115" s="19" t="s">
        <v>928</v>
      </c>
      <c r="D115" s="84">
        <v>74.09</v>
      </c>
      <c r="E115" s="105"/>
      <c r="F115" s="105">
        <f t="shared" si="6"/>
        <v>0</v>
      </c>
    </row>
    <row r="116" spans="1:6" ht="26.25" thickBot="1" x14ac:dyDescent="0.3">
      <c r="A116" s="17" t="s">
        <v>184</v>
      </c>
      <c r="B116" s="18" t="s">
        <v>185</v>
      </c>
      <c r="C116" s="19" t="s">
        <v>11</v>
      </c>
      <c r="D116" s="84">
        <v>15.75</v>
      </c>
      <c r="E116" s="105"/>
      <c r="F116" s="105">
        <f t="shared" si="6"/>
        <v>0</v>
      </c>
    </row>
    <row r="117" spans="1:6" ht="15.75" thickBot="1" x14ac:dyDescent="0.3">
      <c r="A117" s="14">
        <v>8.1999999999999993</v>
      </c>
      <c r="B117" s="15" t="s">
        <v>186</v>
      </c>
      <c r="C117" s="16"/>
      <c r="D117" s="83">
        <v>0</v>
      </c>
      <c r="E117" s="105"/>
      <c r="F117" s="105">
        <f t="shared" si="6"/>
        <v>0</v>
      </c>
    </row>
    <row r="118" spans="1:6" ht="90" thickBot="1" x14ac:dyDescent="0.3">
      <c r="A118" s="17" t="s">
        <v>187</v>
      </c>
      <c r="B118" s="18" t="s">
        <v>934</v>
      </c>
      <c r="C118" s="19" t="s">
        <v>928</v>
      </c>
      <c r="D118" s="84">
        <v>184.49</v>
      </c>
      <c r="E118" s="105"/>
      <c r="F118" s="105">
        <f t="shared" si="6"/>
        <v>0</v>
      </c>
    </row>
    <row r="119" spans="1:6" ht="90" thickBot="1" x14ac:dyDescent="0.3">
      <c r="A119" s="17" t="s">
        <v>188</v>
      </c>
      <c r="B119" s="18" t="s">
        <v>189</v>
      </c>
      <c r="C119" s="19" t="s">
        <v>11</v>
      </c>
      <c r="D119" s="84">
        <v>32.94</v>
      </c>
      <c r="E119" s="105"/>
      <c r="F119" s="105">
        <f t="shared" si="6"/>
        <v>0</v>
      </c>
    </row>
    <row r="120" spans="1:6" ht="26.25" thickBot="1" x14ac:dyDescent="0.3">
      <c r="A120" s="17" t="s">
        <v>190</v>
      </c>
      <c r="B120" s="18" t="s">
        <v>191</v>
      </c>
      <c r="C120" s="19" t="s">
        <v>928</v>
      </c>
      <c r="D120" s="84">
        <v>451.8</v>
      </c>
      <c r="E120" s="105"/>
      <c r="F120" s="105">
        <f t="shared" si="6"/>
        <v>0</v>
      </c>
    </row>
    <row r="121" spans="1:6" ht="26.25" thickBot="1" x14ac:dyDescent="0.3">
      <c r="A121" s="17" t="s">
        <v>192</v>
      </c>
      <c r="B121" s="18" t="s">
        <v>191</v>
      </c>
      <c r="C121" s="19" t="s">
        <v>11</v>
      </c>
      <c r="D121" s="84">
        <v>36.78</v>
      </c>
      <c r="E121" s="105"/>
      <c r="F121" s="105">
        <f t="shared" si="6"/>
        <v>0</v>
      </c>
    </row>
    <row r="122" spans="1:6" ht="39" thickBot="1" x14ac:dyDescent="0.3">
      <c r="A122" s="17" t="s">
        <v>193</v>
      </c>
      <c r="B122" s="18" t="s">
        <v>194</v>
      </c>
      <c r="C122" s="19" t="s">
        <v>11</v>
      </c>
      <c r="D122" s="84">
        <v>157.57</v>
      </c>
      <c r="E122" s="105"/>
      <c r="F122" s="105">
        <f t="shared" si="6"/>
        <v>0</v>
      </c>
    </row>
    <row r="123" spans="1:6" ht="39" thickBot="1" x14ac:dyDescent="0.3">
      <c r="A123" s="17" t="s">
        <v>195</v>
      </c>
      <c r="B123" s="18" t="s">
        <v>196</v>
      </c>
      <c r="C123" s="19" t="s">
        <v>11</v>
      </c>
      <c r="D123" s="84">
        <v>2.88</v>
      </c>
      <c r="E123" s="105"/>
      <c r="F123" s="105">
        <f t="shared" si="6"/>
        <v>0</v>
      </c>
    </row>
    <row r="124" spans="1:6" ht="39" thickBot="1" x14ac:dyDescent="0.3">
      <c r="A124" s="17" t="s">
        <v>197</v>
      </c>
      <c r="B124" s="18" t="s">
        <v>198</v>
      </c>
      <c r="C124" s="19" t="s">
        <v>11</v>
      </c>
      <c r="D124" s="84">
        <v>14.21</v>
      </c>
      <c r="E124" s="105"/>
      <c r="F124" s="105">
        <f t="shared" si="6"/>
        <v>0</v>
      </c>
    </row>
    <row r="125" spans="1:6" ht="26.25" thickBot="1" x14ac:dyDescent="0.3">
      <c r="A125" s="17" t="s">
        <v>199</v>
      </c>
      <c r="B125" s="18" t="s">
        <v>200</v>
      </c>
      <c r="C125" s="19" t="s">
        <v>11</v>
      </c>
      <c r="D125" s="84">
        <v>39.799999999999997</v>
      </c>
      <c r="E125" s="105"/>
      <c r="F125" s="105">
        <f t="shared" si="6"/>
        <v>0</v>
      </c>
    </row>
    <row r="126" spans="1:6" ht="15.75" thickBot="1" x14ac:dyDescent="0.3">
      <c r="A126" s="2"/>
      <c r="B126" s="2"/>
      <c r="C126" s="2"/>
      <c r="D126" s="7">
        <v>0</v>
      </c>
      <c r="E126" s="113" t="s">
        <v>201</v>
      </c>
      <c r="F126" s="106">
        <f>SUM(F114:F125)</f>
        <v>0</v>
      </c>
    </row>
    <row r="127" spans="1:6" ht="15.75" thickBot="1" x14ac:dyDescent="0.3">
      <c r="A127" s="2"/>
      <c r="B127" s="2"/>
      <c r="C127" s="2"/>
      <c r="D127" s="7">
        <v>0</v>
      </c>
      <c r="E127" s="114"/>
      <c r="F127" s="107"/>
    </row>
    <row r="128" spans="1:6" ht="15.75" thickBot="1" x14ac:dyDescent="0.3">
      <c r="A128" s="11" t="s">
        <v>202</v>
      </c>
      <c r="B128" s="12" t="s">
        <v>203</v>
      </c>
      <c r="C128" s="13"/>
      <c r="D128" s="82">
        <v>0</v>
      </c>
      <c r="E128" s="85"/>
      <c r="F128" s="94"/>
    </row>
    <row r="129" spans="1:6" ht="15.75" thickBot="1" x14ac:dyDescent="0.3">
      <c r="A129" s="14">
        <v>9.1</v>
      </c>
      <c r="B129" s="15" t="s">
        <v>203</v>
      </c>
      <c r="C129" s="16"/>
      <c r="D129" s="83">
        <v>0</v>
      </c>
      <c r="E129" s="104"/>
      <c r="F129" s="104"/>
    </row>
    <row r="130" spans="1:6" ht="51.75" thickBot="1" x14ac:dyDescent="0.3">
      <c r="A130" s="17" t="s">
        <v>204</v>
      </c>
      <c r="B130" s="18" t="s">
        <v>205</v>
      </c>
      <c r="C130" s="19" t="s">
        <v>928</v>
      </c>
      <c r="D130" s="84">
        <v>285.25</v>
      </c>
      <c r="E130" s="105"/>
      <c r="F130" s="105">
        <f>+E130*D130</f>
        <v>0</v>
      </c>
    </row>
    <row r="131" spans="1:6" ht="15.75" thickBot="1" x14ac:dyDescent="0.3">
      <c r="A131" s="2"/>
      <c r="B131" s="2"/>
      <c r="C131" s="2"/>
      <c r="D131" s="7">
        <v>0</v>
      </c>
      <c r="E131" s="113" t="s">
        <v>206</v>
      </c>
      <c r="F131" s="106">
        <f>SUM(F130)</f>
        <v>0</v>
      </c>
    </row>
    <row r="132" spans="1:6" ht="15.75" thickBot="1" x14ac:dyDescent="0.3">
      <c r="A132" s="20"/>
      <c r="B132" s="21"/>
      <c r="C132" s="16"/>
      <c r="D132" s="83">
        <v>0</v>
      </c>
      <c r="E132" s="114"/>
      <c r="F132" s="107"/>
    </row>
    <row r="133" spans="1:6" ht="15.75" thickBot="1" x14ac:dyDescent="0.3">
      <c r="A133" s="23" t="s">
        <v>207</v>
      </c>
      <c r="B133" s="24" t="s">
        <v>208</v>
      </c>
      <c r="C133" s="25"/>
      <c r="D133" s="85">
        <v>0</v>
      </c>
      <c r="E133" s="85"/>
      <c r="F133" s="94"/>
    </row>
    <row r="134" spans="1:6" ht="15.75" thickBot="1" x14ac:dyDescent="0.3">
      <c r="A134" s="14">
        <v>10.1</v>
      </c>
      <c r="B134" s="15" t="s">
        <v>209</v>
      </c>
      <c r="C134" s="16"/>
      <c r="D134" s="83">
        <v>0</v>
      </c>
      <c r="E134" s="104"/>
      <c r="F134" s="104"/>
    </row>
    <row r="135" spans="1:6" ht="51.75" thickBot="1" x14ac:dyDescent="0.3">
      <c r="A135" s="17" t="s">
        <v>210</v>
      </c>
      <c r="B135" s="18" t="s">
        <v>211</v>
      </c>
      <c r="C135" s="19" t="s">
        <v>928</v>
      </c>
      <c r="D135" s="84">
        <v>285.25</v>
      </c>
      <c r="E135" s="105"/>
      <c r="F135" s="105">
        <f t="shared" ref="F135:F140" si="7">+E135*D135</f>
        <v>0</v>
      </c>
    </row>
    <row r="136" spans="1:6" ht="39" thickBot="1" x14ac:dyDescent="0.3">
      <c r="A136" s="17" t="s">
        <v>212</v>
      </c>
      <c r="B136" s="18" t="s">
        <v>213</v>
      </c>
      <c r="C136" s="19" t="s">
        <v>11</v>
      </c>
      <c r="D136" s="84">
        <v>135.87</v>
      </c>
      <c r="E136" s="105"/>
      <c r="F136" s="105">
        <f t="shared" si="7"/>
        <v>0</v>
      </c>
    </row>
    <row r="137" spans="1:6" ht="102.75" thickBot="1" x14ac:dyDescent="0.3">
      <c r="A137" s="17" t="s">
        <v>214</v>
      </c>
      <c r="B137" s="18" t="s">
        <v>215</v>
      </c>
      <c r="C137" s="19" t="s">
        <v>928</v>
      </c>
      <c r="D137" s="84">
        <v>21.09</v>
      </c>
      <c r="E137" s="105"/>
      <c r="F137" s="105">
        <f t="shared" si="7"/>
        <v>0</v>
      </c>
    </row>
    <row r="138" spans="1:6" ht="64.5" thickBot="1" x14ac:dyDescent="0.3">
      <c r="A138" s="17" t="s">
        <v>216</v>
      </c>
      <c r="B138" s="18" t="s">
        <v>217</v>
      </c>
      <c r="C138" s="19" t="s">
        <v>45</v>
      </c>
      <c r="D138" s="84">
        <v>308.29000000000002</v>
      </c>
      <c r="E138" s="105"/>
      <c r="F138" s="105">
        <f t="shared" si="7"/>
        <v>0</v>
      </c>
    </row>
    <row r="139" spans="1:6" ht="51.75" thickBot="1" x14ac:dyDescent="0.3">
      <c r="A139" s="17" t="s">
        <v>218</v>
      </c>
      <c r="B139" s="18" t="s">
        <v>219</v>
      </c>
      <c r="C139" s="19" t="s">
        <v>11</v>
      </c>
      <c r="D139" s="84">
        <v>70.930000000000007</v>
      </c>
      <c r="E139" s="105"/>
      <c r="F139" s="105">
        <f t="shared" si="7"/>
        <v>0</v>
      </c>
    </row>
    <row r="140" spans="1:6" ht="51.75" thickBot="1" x14ac:dyDescent="0.3">
      <c r="A140" s="17" t="s">
        <v>220</v>
      </c>
      <c r="B140" s="18" t="s">
        <v>221</v>
      </c>
      <c r="C140" s="19" t="s">
        <v>928</v>
      </c>
      <c r="D140" s="84">
        <v>523.69000000000005</v>
      </c>
      <c r="E140" s="105"/>
      <c r="F140" s="105">
        <f t="shared" si="7"/>
        <v>0</v>
      </c>
    </row>
    <row r="141" spans="1:6" ht="15.75" thickBot="1" x14ac:dyDescent="0.3">
      <c r="A141" s="2"/>
      <c r="B141" s="2"/>
      <c r="C141" s="2"/>
      <c r="D141" s="7"/>
      <c r="E141" s="113" t="s">
        <v>222</v>
      </c>
      <c r="F141" s="122">
        <f>SUM(F135:F140)</f>
        <v>0</v>
      </c>
    </row>
    <row r="142" spans="1:6" ht="15.75" thickBot="1" x14ac:dyDescent="0.3">
      <c r="A142" s="20"/>
      <c r="B142" s="21"/>
      <c r="C142" s="16"/>
      <c r="D142" s="83"/>
      <c r="E142" s="114"/>
      <c r="F142" s="107"/>
    </row>
    <row r="143" spans="1:6" ht="15.75" thickBot="1" x14ac:dyDescent="0.3">
      <c r="A143" s="23" t="s">
        <v>223</v>
      </c>
      <c r="B143" s="69" t="s">
        <v>224</v>
      </c>
      <c r="C143" s="69"/>
      <c r="D143" s="69"/>
      <c r="E143" s="69"/>
      <c r="F143" s="70"/>
    </row>
    <row r="144" spans="1:6" ht="15.75" thickBot="1" x14ac:dyDescent="0.3">
      <c r="A144" s="14">
        <v>11.1</v>
      </c>
      <c r="B144" s="15" t="s">
        <v>225</v>
      </c>
      <c r="C144" s="16"/>
      <c r="D144" s="83"/>
      <c r="E144" s="104"/>
      <c r="F144" s="104"/>
    </row>
    <row r="145" spans="1:6" ht="15.75" thickBot="1" x14ac:dyDescent="0.3">
      <c r="A145" s="14" t="s">
        <v>226</v>
      </c>
      <c r="B145" s="15" t="s">
        <v>227</v>
      </c>
      <c r="C145" s="16"/>
      <c r="D145" s="83"/>
      <c r="E145" s="104"/>
      <c r="F145" s="104"/>
    </row>
    <row r="146" spans="1:6" ht="179.25" thickBot="1" x14ac:dyDescent="0.3">
      <c r="A146" s="17" t="s">
        <v>228</v>
      </c>
      <c r="B146" s="18" t="s">
        <v>229</v>
      </c>
      <c r="C146" s="27" t="s">
        <v>14</v>
      </c>
      <c r="D146" s="84">
        <v>1</v>
      </c>
      <c r="E146" s="105"/>
      <c r="F146" s="105">
        <f t="shared" ref="F146:F173" si="8">+E146*D146</f>
        <v>0</v>
      </c>
    </row>
    <row r="147" spans="1:6" ht="15.75" thickBot="1" x14ac:dyDescent="0.3">
      <c r="A147" s="14" t="s">
        <v>230</v>
      </c>
      <c r="B147" s="15" t="s">
        <v>231</v>
      </c>
      <c r="C147" s="16"/>
      <c r="D147" s="83"/>
      <c r="E147" s="105"/>
      <c r="F147" s="105">
        <f t="shared" si="8"/>
        <v>0</v>
      </c>
    </row>
    <row r="148" spans="1:6" ht="192" thickBot="1" x14ac:dyDescent="0.3">
      <c r="A148" s="17" t="s">
        <v>232</v>
      </c>
      <c r="B148" s="28" t="s">
        <v>935</v>
      </c>
      <c r="C148" s="27" t="s">
        <v>14</v>
      </c>
      <c r="D148" s="84">
        <v>1</v>
      </c>
      <c r="E148" s="105"/>
      <c r="F148" s="105">
        <f t="shared" si="8"/>
        <v>0</v>
      </c>
    </row>
    <row r="149" spans="1:6" ht="192" thickBot="1" x14ac:dyDescent="0.3">
      <c r="A149" s="17" t="s">
        <v>233</v>
      </c>
      <c r="B149" s="28" t="s">
        <v>234</v>
      </c>
      <c r="C149" s="27" t="s">
        <v>14</v>
      </c>
      <c r="D149" s="84">
        <v>8</v>
      </c>
      <c r="E149" s="105"/>
      <c r="F149" s="105">
        <f t="shared" si="8"/>
        <v>0</v>
      </c>
    </row>
    <row r="150" spans="1:6" ht="192" thickBot="1" x14ac:dyDescent="0.3">
      <c r="A150" s="17" t="s">
        <v>235</v>
      </c>
      <c r="B150" s="28" t="s">
        <v>236</v>
      </c>
      <c r="C150" s="27" t="s">
        <v>14</v>
      </c>
      <c r="D150" s="84">
        <v>2</v>
      </c>
      <c r="E150" s="105"/>
      <c r="F150" s="105">
        <f t="shared" si="8"/>
        <v>0</v>
      </c>
    </row>
    <row r="151" spans="1:6" ht="192" thickBot="1" x14ac:dyDescent="0.3">
      <c r="A151" s="17" t="s">
        <v>237</v>
      </c>
      <c r="B151" s="28" t="s">
        <v>238</v>
      </c>
      <c r="C151" s="27" t="s">
        <v>14</v>
      </c>
      <c r="D151" s="84">
        <v>1</v>
      </c>
      <c r="E151" s="105"/>
      <c r="F151" s="105">
        <f t="shared" si="8"/>
        <v>0</v>
      </c>
    </row>
    <row r="152" spans="1:6" ht="192" thickBot="1" x14ac:dyDescent="0.3">
      <c r="A152" s="17" t="s">
        <v>239</v>
      </c>
      <c r="B152" s="28" t="s">
        <v>240</v>
      </c>
      <c r="C152" s="27" t="s">
        <v>14</v>
      </c>
      <c r="D152" s="84">
        <v>2</v>
      </c>
      <c r="E152" s="105"/>
      <c r="F152" s="105">
        <f t="shared" si="8"/>
        <v>0</v>
      </c>
    </row>
    <row r="153" spans="1:6" ht="192" thickBot="1" x14ac:dyDescent="0.3">
      <c r="A153" s="17" t="s">
        <v>241</v>
      </c>
      <c r="B153" s="28" t="s">
        <v>242</v>
      </c>
      <c r="C153" s="27" t="s">
        <v>14</v>
      </c>
      <c r="D153" s="84">
        <v>3</v>
      </c>
      <c r="E153" s="105"/>
      <c r="F153" s="105">
        <f t="shared" si="8"/>
        <v>0</v>
      </c>
    </row>
    <row r="154" spans="1:6" ht="192" thickBot="1" x14ac:dyDescent="0.3">
      <c r="A154" s="17" t="s">
        <v>243</v>
      </c>
      <c r="B154" s="28" t="s">
        <v>244</v>
      </c>
      <c r="C154" s="27" t="s">
        <v>14</v>
      </c>
      <c r="D154" s="84">
        <v>4</v>
      </c>
      <c r="E154" s="105"/>
      <c r="F154" s="105">
        <f t="shared" si="8"/>
        <v>0</v>
      </c>
    </row>
    <row r="155" spans="1:6" ht="192" thickBot="1" x14ac:dyDescent="0.3">
      <c r="A155" s="17" t="s">
        <v>245</v>
      </c>
      <c r="B155" s="28" t="s">
        <v>246</v>
      </c>
      <c r="C155" s="27" t="s">
        <v>14</v>
      </c>
      <c r="D155" s="84">
        <v>1</v>
      </c>
      <c r="E155" s="105"/>
      <c r="F155" s="105">
        <f t="shared" si="8"/>
        <v>0</v>
      </c>
    </row>
    <row r="156" spans="1:6" ht="15.75" thickBot="1" x14ac:dyDescent="0.3">
      <c r="A156" s="14" t="s">
        <v>247</v>
      </c>
      <c r="B156" s="15" t="s">
        <v>248</v>
      </c>
      <c r="C156" s="16"/>
      <c r="D156" s="83">
        <v>0</v>
      </c>
      <c r="E156" s="105"/>
      <c r="F156" s="105">
        <f t="shared" si="8"/>
        <v>0</v>
      </c>
    </row>
    <row r="157" spans="1:6" ht="90" thickBot="1" x14ac:dyDescent="0.3">
      <c r="A157" s="17" t="s">
        <v>249</v>
      </c>
      <c r="B157" s="18" t="s">
        <v>250</v>
      </c>
      <c r="C157" s="27" t="s">
        <v>14</v>
      </c>
      <c r="D157" s="84">
        <v>10</v>
      </c>
      <c r="E157" s="105"/>
      <c r="F157" s="105">
        <f t="shared" si="8"/>
        <v>0</v>
      </c>
    </row>
    <row r="158" spans="1:6" ht="90" thickBot="1" x14ac:dyDescent="0.3">
      <c r="A158" s="17" t="s">
        <v>251</v>
      </c>
      <c r="B158" s="28" t="s">
        <v>252</v>
      </c>
      <c r="C158" s="27" t="s">
        <v>14</v>
      </c>
      <c r="D158" s="84">
        <v>4</v>
      </c>
      <c r="E158" s="105"/>
      <c r="F158" s="105">
        <f t="shared" si="8"/>
        <v>0</v>
      </c>
    </row>
    <row r="159" spans="1:6" ht="64.5" thickBot="1" x14ac:dyDescent="0.3">
      <c r="A159" s="17" t="s">
        <v>253</v>
      </c>
      <c r="B159" s="28" t="s">
        <v>254</v>
      </c>
      <c r="C159" s="27" t="s">
        <v>14</v>
      </c>
      <c r="D159" s="84">
        <v>9</v>
      </c>
      <c r="E159" s="105"/>
      <c r="F159" s="105">
        <f t="shared" si="8"/>
        <v>0</v>
      </c>
    </row>
    <row r="160" spans="1:6" ht="26.25" thickBot="1" x14ac:dyDescent="0.3">
      <c r="A160" s="14">
        <v>11.2</v>
      </c>
      <c r="B160" s="15" t="s">
        <v>255</v>
      </c>
      <c r="C160" s="16"/>
      <c r="D160" s="83">
        <v>0</v>
      </c>
      <c r="E160" s="105"/>
      <c r="F160" s="105">
        <f t="shared" si="8"/>
        <v>0</v>
      </c>
    </row>
    <row r="161" spans="1:6" ht="15.75" thickBot="1" x14ac:dyDescent="0.3">
      <c r="A161" s="14" t="s">
        <v>256</v>
      </c>
      <c r="B161" s="15" t="s">
        <v>227</v>
      </c>
      <c r="C161" s="16"/>
      <c r="D161" s="83">
        <v>0</v>
      </c>
      <c r="E161" s="105"/>
      <c r="F161" s="105">
        <f t="shared" si="8"/>
        <v>0</v>
      </c>
    </row>
    <row r="162" spans="1:6" ht="166.5" thickBot="1" x14ac:dyDescent="0.3">
      <c r="A162" s="17" t="s">
        <v>257</v>
      </c>
      <c r="B162" s="28" t="s">
        <v>258</v>
      </c>
      <c r="C162" s="27" t="s">
        <v>14</v>
      </c>
      <c r="D162" s="84">
        <v>1</v>
      </c>
      <c r="E162" s="105"/>
      <c r="F162" s="105">
        <f t="shared" si="8"/>
        <v>0</v>
      </c>
    </row>
    <row r="163" spans="1:6" ht="15.75" thickBot="1" x14ac:dyDescent="0.3">
      <c r="A163" s="14" t="s">
        <v>259</v>
      </c>
      <c r="B163" s="15" t="s">
        <v>260</v>
      </c>
      <c r="C163" s="16"/>
      <c r="D163" s="83">
        <v>0</v>
      </c>
      <c r="E163" s="105"/>
      <c r="F163" s="105">
        <f t="shared" si="8"/>
        <v>0</v>
      </c>
    </row>
    <row r="164" spans="1:6" ht="102.75" thickBot="1" x14ac:dyDescent="0.3">
      <c r="A164" s="17" t="s">
        <v>261</v>
      </c>
      <c r="B164" s="18" t="s">
        <v>262</v>
      </c>
      <c r="C164" s="27" t="s">
        <v>11</v>
      </c>
      <c r="D164" s="84">
        <v>66.94</v>
      </c>
      <c r="E164" s="105"/>
      <c r="F164" s="105">
        <f t="shared" si="8"/>
        <v>0</v>
      </c>
    </row>
    <row r="165" spans="1:6" ht="77.25" thickBot="1" x14ac:dyDescent="0.3">
      <c r="A165" s="17" t="s">
        <v>263</v>
      </c>
      <c r="B165" s="18" t="s">
        <v>264</v>
      </c>
      <c r="C165" s="27" t="s">
        <v>11</v>
      </c>
      <c r="D165" s="84">
        <v>3.98</v>
      </c>
      <c r="E165" s="105"/>
      <c r="F165" s="105">
        <f t="shared" si="8"/>
        <v>0</v>
      </c>
    </row>
    <row r="166" spans="1:6" ht="15.75" thickBot="1" x14ac:dyDescent="0.3">
      <c r="A166" s="14">
        <v>11.3</v>
      </c>
      <c r="B166" s="15" t="s">
        <v>265</v>
      </c>
      <c r="C166" s="16"/>
      <c r="D166" s="83">
        <v>0</v>
      </c>
      <c r="E166" s="105"/>
      <c r="F166" s="105">
        <f t="shared" si="8"/>
        <v>0</v>
      </c>
    </row>
    <row r="167" spans="1:6" ht="15.75" thickBot="1" x14ac:dyDescent="0.3">
      <c r="A167" s="14" t="s">
        <v>266</v>
      </c>
      <c r="B167" s="15" t="s">
        <v>227</v>
      </c>
      <c r="C167" s="16"/>
      <c r="D167" s="83">
        <v>0</v>
      </c>
      <c r="E167" s="105"/>
      <c r="F167" s="105">
        <f t="shared" si="8"/>
        <v>0</v>
      </c>
    </row>
    <row r="168" spans="1:6" ht="217.5" thickBot="1" x14ac:dyDescent="0.3">
      <c r="A168" s="17" t="s">
        <v>267</v>
      </c>
      <c r="B168" s="18" t="s">
        <v>268</v>
      </c>
      <c r="C168" s="27" t="s">
        <v>14</v>
      </c>
      <c r="D168" s="84">
        <v>5</v>
      </c>
      <c r="E168" s="105"/>
      <c r="F168" s="105">
        <f t="shared" si="8"/>
        <v>0</v>
      </c>
    </row>
    <row r="169" spans="1:6" ht="192" thickBot="1" x14ac:dyDescent="0.3">
      <c r="A169" s="17" t="s">
        <v>269</v>
      </c>
      <c r="B169" s="18" t="s">
        <v>270</v>
      </c>
      <c r="C169" s="27" t="s">
        <v>14</v>
      </c>
      <c r="D169" s="84">
        <v>2</v>
      </c>
      <c r="E169" s="105"/>
      <c r="F169" s="105">
        <f t="shared" si="8"/>
        <v>0</v>
      </c>
    </row>
    <row r="170" spans="1:6" ht="217.5" thickBot="1" x14ac:dyDescent="0.3">
      <c r="A170" s="17" t="s">
        <v>271</v>
      </c>
      <c r="B170" s="18" t="s">
        <v>272</v>
      </c>
      <c r="C170" s="27" t="s">
        <v>14</v>
      </c>
      <c r="D170" s="84">
        <v>1</v>
      </c>
      <c r="E170" s="105"/>
      <c r="F170" s="105">
        <f t="shared" si="8"/>
        <v>0</v>
      </c>
    </row>
    <row r="171" spans="1:6" ht="217.5" thickBot="1" x14ac:dyDescent="0.3">
      <c r="A171" s="17" t="s">
        <v>273</v>
      </c>
      <c r="B171" s="18" t="s">
        <v>274</v>
      </c>
      <c r="C171" s="27" t="s">
        <v>14</v>
      </c>
      <c r="D171" s="84">
        <v>1</v>
      </c>
      <c r="E171" s="105"/>
      <c r="F171" s="105">
        <f t="shared" si="8"/>
        <v>0</v>
      </c>
    </row>
    <row r="172" spans="1:6" ht="217.5" thickBot="1" x14ac:dyDescent="0.3">
      <c r="A172" s="17" t="s">
        <v>275</v>
      </c>
      <c r="B172" s="18" t="s">
        <v>276</v>
      </c>
      <c r="C172" s="27" t="s">
        <v>14</v>
      </c>
      <c r="D172" s="84">
        <v>1</v>
      </c>
      <c r="E172" s="105"/>
      <c r="F172" s="105">
        <f t="shared" si="8"/>
        <v>0</v>
      </c>
    </row>
    <row r="173" spans="1:6" ht="217.5" thickBot="1" x14ac:dyDescent="0.3">
      <c r="A173" s="17" t="s">
        <v>277</v>
      </c>
      <c r="B173" s="18" t="s">
        <v>278</v>
      </c>
      <c r="C173" s="27" t="s">
        <v>14</v>
      </c>
      <c r="D173" s="84">
        <v>1</v>
      </c>
      <c r="E173" s="105"/>
      <c r="F173" s="105">
        <f t="shared" si="8"/>
        <v>0</v>
      </c>
    </row>
    <row r="174" spans="1:6" ht="15.75" thickBot="1" x14ac:dyDescent="0.3">
      <c r="A174" s="2"/>
      <c r="B174" s="2"/>
      <c r="C174" s="2"/>
      <c r="D174" s="7">
        <v>0</v>
      </c>
      <c r="E174" s="113"/>
      <c r="F174" s="122">
        <f>SUM(F146:F173)</f>
        <v>0</v>
      </c>
    </row>
    <row r="175" spans="1:6" ht="15.75" thickBot="1" x14ac:dyDescent="0.3">
      <c r="A175" s="2"/>
      <c r="B175" s="2"/>
      <c r="C175" s="2"/>
      <c r="D175" s="7">
        <v>0</v>
      </c>
      <c r="E175" s="114"/>
      <c r="F175" s="107"/>
    </row>
    <row r="176" spans="1:6" ht="15.75" thickBot="1" x14ac:dyDescent="0.3">
      <c r="A176" s="11" t="s">
        <v>279</v>
      </c>
      <c r="B176" s="29" t="s">
        <v>280</v>
      </c>
      <c r="C176" s="30"/>
      <c r="D176" s="87">
        <v>0</v>
      </c>
      <c r="E176" s="85"/>
      <c r="F176" s="94"/>
    </row>
    <row r="177" spans="1:6" ht="15.75" thickBot="1" x14ac:dyDescent="0.3">
      <c r="A177" s="14">
        <v>12.1</v>
      </c>
      <c r="B177" s="31" t="s">
        <v>281</v>
      </c>
      <c r="C177" s="32"/>
      <c r="D177" s="88">
        <v>0</v>
      </c>
      <c r="E177" s="104"/>
      <c r="F177" s="104"/>
    </row>
    <row r="178" spans="1:6" ht="51.75" thickBot="1" x14ac:dyDescent="0.3">
      <c r="A178" s="17" t="s">
        <v>282</v>
      </c>
      <c r="B178" s="18" t="s">
        <v>283</v>
      </c>
      <c r="C178" s="27" t="s">
        <v>928</v>
      </c>
      <c r="D178" s="84">
        <v>45.34</v>
      </c>
      <c r="E178" s="105"/>
      <c r="F178" s="105">
        <f t="shared" ref="F178:F182" si="9">+E178*D178</f>
        <v>0</v>
      </c>
    </row>
    <row r="179" spans="1:6" ht="39" thickBot="1" x14ac:dyDescent="0.3">
      <c r="A179" s="17" t="s">
        <v>284</v>
      </c>
      <c r="B179" s="18" t="s">
        <v>285</v>
      </c>
      <c r="C179" s="27" t="s">
        <v>928</v>
      </c>
      <c r="D179" s="84">
        <v>177.1</v>
      </c>
      <c r="E179" s="105"/>
      <c r="F179" s="105">
        <f t="shared" si="9"/>
        <v>0</v>
      </c>
    </row>
    <row r="180" spans="1:6" ht="39" thickBot="1" x14ac:dyDescent="0.3">
      <c r="A180" s="17" t="s">
        <v>286</v>
      </c>
      <c r="B180" s="18" t="s">
        <v>287</v>
      </c>
      <c r="C180" s="27" t="s">
        <v>11</v>
      </c>
      <c r="D180" s="84">
        <v>79.430000000000007</v>
      </c>
      <c r="E180" s="105"/>
      <c r="F180" s="105">
        <f t="shared" si="9"/>
        <v>0</v>
      </c>
    </row>
    <row r="181" spans="1:6" ht="15.75" thickBot="1" x14ac:dyDescent="0.3">
      <c r="A181" s="17" t="s">
        <v>288</v>
      </c>
      <c r="B181" s="18" t="s">
        <v>289</v>
      </c>
      <c r="C181" s="27" t="s">
        <v>11</v>
      </c>
      <c r="D181" s="84">
        <v>59.54</v>
      </c>
      <c r="E181" s="105"/>
      <c r="F181" s="105">
        <f t="shared" si="9"/>
        <v>0</v>
      </c>
    </row>
    <row r="182" spans="1:6" ht="128.25" thickBot="1" x14ac:dyDescent="0.3">
      <c r="A182" s="17" t="s">
        <v>290</v>
      </c>
      <c r="B182" s="18" t="s">
        <v>291</v>
      </c>
      <c r="C182" s="27" t="s">
        <v>11</v>
      </c>
      <c r="D182" s="84">
        <v>3.57</v>
      </c>
      <c r="E182" s="105"/>
      <c r="F182" s="105">
        <f t="shared" si="9"/>
        <v>0</v>
      </c>
    </row>
    <row r="183" spans="1:6" ht="15.75" thickBot="1" x14ac:dyDescent="0.3">
      <c r="A183" s="2"/>
      <c r="B183" s="2"/>
      <c r="C183" s="2"/>
      <c r="D183" s="7">
        <v>0</v>
      </c>
      <c r="E183" s="113" t="s">
        <v>292</v>
      </c>
      <c r="F183" s="106">
        <f>SUM(F178:F182)</f>
        <v>0</v>
      </c>
    </row>
    <row r="184" spans="1:6" ht="15.75" thickBot="1" x14ac:dyDescent="0.3">
      <c r="A184" s="2"/>
      <c r="B184" s="2"/>
      <c r="C184" s="2"/>
      <c r="D184" s="7">
        <v>0</v>
      </c>
      <c r="E184" s="114"/>
      <c r="F184" s="107"/>
    </row>
    <row r="185" spans="1:6" ht="15.75" thickBot="1" x14ac:dyDescent="0.3">
      <c r="A185" s="11" t="s">
        <v>293</v>
      </c>
      <c r="B185" s="29" t="s">
        <v>294</v>
      </c>
      <c r="C185" s="30"/>
      <c r="D185" s="87">
        <v>0</v>
      </c>
      <c r="E185" s="85"/>
      <c r="F185" s="94"/>
    </row>
    <row r="186" spans="1:6" ht="51.75" thickBot="1" x14ac:dyDescent="0.3">
      <c r="A186" s="14">
        <v>13.1</v>
      </c>
      <c r="B186" s="33" t="s">
        <v>295</v>
      </c>
      <c r="C186" s="34"/>
      <c r="D186" s="89">
        <v>0</v>
      </c>
      <c r="E186" s="107"/>
      <c r="F186" s="107"/>
    </row>
    <row r="187" spans="1:6" ht="153.75" thickBot="1" x14ac:dyDescent="0.3">
      <c r="A187" s="17" t="s">
        <v>296</v>
      </c>
      <c r="B187" s="18" t="s">
        <v>297</v>
      </c>
      <c r="C187" s="27" t="s">
        <v>14</v>
      </c>
      <c r="D187" s="84">
        <v>6</v>
      </c>
      <c r="E187" s="105"/>
      <c r="F187" s="105">
        <f t="shared" ref="F187:F210" si="10">+E187*D187</f>
        <v>0</v>
      </c>
    </row>
    <row r="188" spans="1:6" ht="90" thickBot="1" x14ac:dyDescent="0.3">
      <c r="A188" s="17" t="s">
        <v>298</v>
      </c>
      <c r="B188" s="18" t="s">
        <v>936</v>
      </c>
      <c r="C188" s="27" t="s">
        <v>14</v>
      </c>
      <c r="D188" s="84">
        <v>4</v>
      </c>
      <c r="E188" s="105"/>
      <c r="F188" s="105">
        <f t="shared" si="10"/>
        <v>0</v>
      </c>
    </row>
    <row r="189" spans="1:6" ht="102.75" thickBot="1" x14ac:dyDescent="0.3">
      <c r="A189" s="17" t="s">
        <v>299</v>
      </c>
      <c r="B189" s="18" t="s">
        <v>300</v>
      </c>
      <c r="C189" s="27" t="s">
        <v>14</v>
      </c>
      <c r="D189" s="84">
        <v>1</v>
      </c>
      <c r="E189" s="105"/>
      <c r="F189" s="105">
        <f t="shared" si="10"/>
        <v>0</v>
      </c>
    </row>
    <row r="190" spans="1:6" ht="128.25" thickBot="1" x14ac:dyDescent="0.3">
      <c r="A190" s="17" t="s">
        <v>301</v>
      </c>
      <c r="B190" s="18" t="s">
        <v>302</v>
      </c>
      <c r="C190" s="27" t="s">
        <v>14</v>
      </c>
      <c r="D190" s="84">
        <v>1</v>
      </c>
      <c r="E190" s="105"/>
      <c r="F190" s="105">
        <f t="shared" si="10"/>
        <v>0</v>
      </c>
    </row>
    <row r="191" spans="1:6" ht="64.5" thickBot="1" x14ac:dyDescent="0.3">
      <c r="A191" s="17" t="s">
        <v>303</v>
      </c>
      <c r="B191" s="18" t="s">
        <v>304</v>
      </c>
      <c r="C191" s="27" t="s">
        <v>14</v>
      </c>
      <c r="D191" s="84">
        <v>1</v>
      </c>
      <c r="E191" s="105"/>
      <c r="F191" s="105">
        <f t="shared" si="10"/>
        <v>0</v>
      </c>
    </row>
    <row r="192" spans="1:6" ht="102.75" thickBot="1" x14ac:dyDescent="0.3">
      <c r="A192" s="17" t="s">
        <v>305</v>
      </c>
      <c r="B192" s="18" t="s">
        <v>306</v>
      </c>
      <c r="C192" s="27" t="s">
        <v>14</v>
      </c>
      <c r="D192" s="84">
        <v>1</v>
      </c>
      <c r="E192" s="105"/>
      <c r="F192" s="105">
        <f t="shared" si="10"/>
        <v>0</v>
      </c>
    </row>
    <row r="193" spans="1:6" ht="15.75" thickBot="1" x14ac:dyDescent="0.3">
      <c r="A193" s="14">
        <v>13.2</v>
      </c>
      <c r="B193" s="35" t="s">
        <v>307</v>
      </c>
      <c r="C193" s="22"/>
      <c r="D193" s="90">
        <v>0</v>
      </c>
      <c r="E193" s="105"/>
      <c r="F193" s="105">
        <f t="shared" si="10"/>
        <v>0</v>
      </c>
    </row>
    <row r="194" spans="1:6" ht="243" thickBot="1" x14ac:dyDescent="0.3">
      <c r="A194" s="17" t="s">
        <v>308</v>
      </c>
      <c r="B194" s="18" t="s">
        <v>309</v>
      </c>
      <c r="C194" s="27" t="s">
        <v>14</v>
      </c>
      <c r="D194" s="84">
        <v>1</v>
      </c>
      <c r="E194" s="105"/>
      <c r="F194" s="105">
        <f t="shared" si="10"/>
        <v>0</v>
      </c>
    </row>
    <row r="195" spans="1:6" ht="15.75" thickBot="1" x14ac:dyDescent="0.3">
      <c r="A195" s="14">
        <v>13.3</v>
      </c>
      <c r="B195" s="35" t="s">
        <v>310</v>
      </c>
      <c r="C195" s="22"/>
      <c r="D195" s="90">
        <v>0</v>
      </c>
      <c r="E195" s="105"/>
      <c r="F195" s="105">
        <f t="shared" si="10"/>
        <v>0</v>
      </c>
    </row>
    <row r="196" spans="1:6" ht="39" thickBot="1" x14ac:dyDescent="0.3">
      <c r="A196" s="17" t="s">
        <v>311</v>
      </c>
      <c r="B196" s="18" t="s">
        <v>312</v>
      </c>
      <c r="C196" s="27" t="s">
        <v>14</v>
      </c>
      <c r="D196" s="84">
        <v>7</v>
      </c>
      <c r="E196" s="105"/>
      <c r="F196" s="105">
        <f t="shared" si="10"/>
        <v>0</v>
      </c>
    </row>
    <row r="197" spans="1:6" ht="26.25" thickBot="1" x14ac:dyDescent="0.3">
      <c r="A197" s="17" t="s">
        <v>313</v>
      </c>
      <c r="B197" s="18" t="s">
        <v>314</v>
      </c>
      <c r="C197" s="27" t="s">
        <v>14</v>
      </c>
      <c r="D197" s="84">
        <v>7</v>
      </c>
      <c r="E197" s="105"/>
      <c r="F197" s="105">
        <f t="shared" si="10"/>
        <v>0</v>
      </c>
    </row>
    <row r="198" spans="1:6" ht="39" thickBot="1" x14ac:dyDescent="0.3">
      <c r="A198" s="17" t="s">
        <v>315</v>
      </c>
      <c r="B198" s="18" t="s">
        <v>316</v>
      </c>
      <c r="C198" s="27" t="s">
        <v>14</v>
      </c>
      <c r="D198" s="84">
        <v>1</v>
      </c>
      <c r="E198" s="105"/>
      <c r="F198" s="105">
        <f t="shared" si="10"/>
        <v>0</v>
      </c>
    </row>
    <row r="199" spans="1:6" ht="204.75" thickBot="1" x14ac:dyDescent="0.3">
      <c r="A199" s="17" t="s">
        <v>317</v>
      </c>
      <c r="B199" s="36" t="s">
        <v>318</v>
      </c>
      <c r="C199" s="37" t="s">
        <v>14</v>
      </c>
      <c r="D199" s="84">
        <v>1</v>
      </c>
      <c r="E199" s="105"/>
      <c r="F199" s="105">
        <f t="shared" si="10"/>
        <v>0</v>
      </c>
    </row>
    <row r="200" spans="1:6" ht="39" thickBot="1" x14ac:dyDescent="0.3">
      <c r="A200" s="17" t="s">
        <v>319</v>
      </c>
      <c r="B200" s="18" t="s">
        <v>320</v>
      </c>
      <c r="C200" s="27" t="s">
        <v>14</v>
      </c>
      <c r="D200" s="84">
        <v>4</v>
      </c>
      <c r="E200" s="105"/>
      <c r="F200" s="105">
        <f t="shared" si="10"/>
        <v>0</v>
      </c>
    </row>
    <row r="201" spans="1:6" ht="15.75" thickBot="1" x14ac:dyDescent="0.3">
      <c r="A201" s="14">
        <v>13.4</v>
      </c>
      <c r="B201" s="35" t="s">
        <v>321</v>
      </c>
      <c r="C201" s="22"/>
      <c r="D201" s="90">
        <v>0</v>
      </c>
      <c r="E201" s="105"/>
      <c r="F201" s="105">
        <f t="shared" si="10"/>
        <v>0</v>
      </c>
    </row>
    <row r="202" spans="1:6" ht="115.5" thickBot="1" x14ac:dyDescent="0.3">
      <c r="A202" s="17" t="s">
        <v>322</v>
      </c>
      <c r="B202" s="18" t="s">
        <v>323</v>
      </c>
      <c r="C202" s="27" t="s">
        <v>14</v>
      </c>
      <c r="D202" s="84">
        <v>1</v>
      </c>
      <c r="E202" s="105"/>
      <c r="F202" s="105">
        <f t="shared" si="10"/>
        <v>0</v>
      </c>
    </row>
    <row r="203" spans="1:6" ht="115.5" thickBot="1" x14ac:dyDescent="0.3">
      <c r="A203" s="17" t="s">
        <v>324</v>
      </c>
      <c r="B203" s="18" t="s">
        <v>325</v>
      </c>
      <c r="C203" s="27" t="s">
        <v>14</v>
      </c>
      <c r="D203" s="84">
        <v>4</v>
      </c>
      <c r="E203" s="105"/>
      <c r="F203" s="105">
        <f t="shared" si="10"/>
        <v>0</v>
      </c>
    </row>
    <row r="204" spans="1:6" ht="90" thickBot="1" x14ac:dyDescent="0.3">
      <c r="A204" s="17" t="s">
        <v>326</v>
      </c>
      <c r="B204" s="18" t="s">
        <v>327</v>
      </c>
      <c r="C204" s="27" t="s">
        <v>14</v>
      </c>
      <c r="D204" s="84">
        <v>6</v>
      </c>
      <c r="E204" s="105"/>
      <c r="F204" s="105">
        <f t="shared" si="10"/>
        <v>0</v>
      </c>
    </row>
    <row r="205" spans="1:6" ht="39" thickBot="1" x14ac:dyDescent="0.3">
      <c r="A205" s="17" t="s">
        <v>328</v>
      </c>
      <c r="B205" s="18" t="s">
        <v>329</v>
      </c>
      <c r="C205" s="27" t="s">
        <v>14</v>
      </c>
      <c r="D205" s="84">
        <v>1</v>
      </c>
      <c r="E205" s="105"/>
      <c r="F205" s="105">
        <f t="shared" si="10"/>
        <v>0</v>
      </c>
    </row>
    <row r="206" spans="1:6" ht="128.25" thickBot="1" x14ac:dyDescent="0.3">
      <c r="A206" s="17" t="s">
        <v>330</v>
      </c>
      <c r="B206" s="18" t="s">
        <v>331</v>
      </c>
      <c r="C206" s="27" t="s">
        <v>14</v>
      </c>
      <c r="D206" s="84">
        <v>6</v>
      </c>
      <c r="E206" s="105"/>
      <c r="F206" s="105">
        <f t="shared" si="10"/>
        <v>0</v>
      </c>
    </row>
    <row r="207" spans="1:6" ht="102.75" thickBot="1" x14ac:dyDescent="0.3">
      <c r="A207" s="17" t="s">
        <v>332</v>
      </c>
      <c r="B207" s="18" t="s">
        <v>333</v>
      </c>
      <c r="C207" s="27" t="s">
        <v>14</v>
      </c>
      <c r="D207" s="84">
        <v>2</v>
      </c>
      <c r="E207" s="105"/>
      <c r="F207" s="105">
        <f t="shared" si="10"/>
        <v>0</v>
      </c>
    </row>
    <row r="208" spans="1:6" ht="102.75" thickBot="1" x14ac:dyDescent="0.3">
      <c r="A208" s="17" t="s">
        <v>334</v>
      </c>
      <c r="B208" s="18" t="s">
        <v>335</v>
      </c>
      <c r="C208" s="27" t="s">
        <v>14</v>
      </c>
      <c r="D208" s="84">
        <v>4</v>
      </c>
      <c r="E208" s="105"/>
      <c r="F208" s="105">
        <f t="shared" si="10"/>
        <v>0</v>
      </c>
    </row>
    <row r="209" spans="1:6" ht="153.75" thickBot="1" x14ac:dyDescent="0.3">
      <c r="A209" s="17" t="s">
        <v>336</v>
      </c>
      <c r="B209" s="18" t="s">
        <v>337</v>
      </c>
      <c r="C209" s="27" t="s">
        <v>928</v>
      </c>
      <c r="D209" s="84">
        <v>17.190000000000001</v>
      </c>
      <c r="E209" s="105"/>
      <c r="F209" s="105">
        <f t="shared" si="10"/>
        <v>0</v>
      </c>
    </row>
    <row r="210" spans="1:6" ht="39" thickBot="1" x14ac:dyDescent="0.3">
      <c r="A210" s="17" t="s">
        <v>338</v>
      </c>
      <c r="B210" s="18" t="s">
        <v>339</v>
      </c>
      <c r="C210" s="27" t="s">
        <v>14</v>
      </c>
      <c r="D210" s="84">
        <v>4</v>
      </c>
      <c r="E210" s="105"/>
      <c r="F210" s="105">
        <f t="shared" si="10"/>
        <v>0</v>
      </c>
    </row>
    <row r="211" spans="1:6" ht="15.75" thickBot="1" x14ac:dyDescent="0.3">
      <c r="A211" s="2"/>
      <c r="B211" s="2"/>
      <c r="C211" s="2"/>
      <c r="D211" s="7">
        <v>0</v>
      </c>
      <c r="E211" s="113" t="s">
        <v>340</v>
      </c>
      <c r="F211" s="106">
        <f>SUM(F187:F210)</f>
        <v>0</v>
      </c>
    </row>
    <row r="212" spans="1:6" ht="15.75" thickBot="1" x14ac:dyDescent="0.3">
      <c r="A212" s="2"/>
      <c r="B212" s="2"/>
      <c r="C212" s="2"/>
      <c r="D212" s="7">
        <v>0</v>
      </c>
      <c r="E212" s="114"/>
      <c r="F212" s="107"/>
    </row>
    <row r="213" spans="1:6" ht="15.75" thickBot="1" x14ac:dyDescent="0.3">
      <c r="A213" s="11" t="s">
        <v>341</v>
      </c>
      <c r="B213" s="29" t="s">
        <v>342</v>
      </c>
      <c r="C213" s="30"/>
      <c r="D213" s="87">
        <v>0</v>
      </c>
      <c r="E213" s="85"/>
      <c r="F213" s="94"/>
    </row>
    <row r="214" spans="1:6" ht="15.75" thickBot="1" x14ac:dyDescent="0.3">
      <c r="A214" s="14">
        <v>14.1</v>
      </c>
      <c r="B214" s="33" t="s">
        <v>343</v>
      </c>
      <c r="C214" s="34"/>
      <c r="D214" s="89">
        <v>0</v>
      </c>
      <c r="E214" s="107"/>
      <c r="F214" s="107"/>
    </row>
    <row r="215" spans="1:6" ht="26.25" thickBot="1" x14ac:dyDescent="0.3">
      <c r="A215" s="17" t="s">
        <v>344</v>
      </c>
      <c r="B215" s="18" t="s">
        <v>345</v>
      </c>
      <c r="C215" s="27" t="s">
        <v>928</v>
      </c>
      <c r="D215" s="84">
        <v>271.08</v>
      </c>
      <c r="E215" s="105"/>
      <c r="F215" s="105">
        <f t="shared" ref="F215:F223" si="11">+E215*D215</f>
        <v>0</v>
      </c>
    </row>
    <row r="216" spans="1:6" ht="26.25" thickBot="1" x14ac:dyDescent="0.3">
      <c r="A216" s="17" t="s">
        <v>346</v>
      </c>
      <c r="B216" s="18" t="s">
        <v>347</v>
      </c>
      <c r="C216" s="27" t="s">
        <v>11</v>
      </c>
      <c r="D216" s="84">
        <v>107.42</v>
      </c>
      <c r="E216" s="105"/>
      <c r="F216" s="105">
        <f t="shared" si="11"/>
        <v>0</v>
      </c>
    </row>
    <row r="217" spans="1:6" ht="39" thickBot="1" x14ac:dyDescent="0.3">
      <c r="A217" s="17" t="s">
        <v>348</v>
      </c>
      <c r="B217" s="18" t="s">
        <v>349</v>
      </c>
      <c r="C217" s="27" t="s">
        <v>928</v>
      </c>
      <c r="D217" s="84">
        <v>111.48</v>
      </c>
      <c r="E217" s="105"/>
      <c r="F217" s="105">
        <f t="shared" si="11"/>
        <v>0</v>
      </c>
    </row>
    <row r="218" spans="1:6" ht="39" thickBot="1" x14ac:dyDescent="0.3">
      <c r="A218" s="17" t="s">
        <v>350</v>
      </c>
      <c r="B218" s="18" t="s">
        <v>351</v>
      </c>
      <c r="C218" s="27" t="s">
        <v>11</v>
      </c>
      <c r="D218" s="84">
        <v>54.52</v>
      </c>
      <c r="E218" s="105"/>
      <c r="F218" s="105">
        <f t="shared" si="11"/>
        <v>0</v>
      </c>
    </row>
    <row r="219" spans="1:6" ht="15.75" thickBot="1" x14ac:dyDescent="0.3">
      <c r="A219" s="14">
        <v>14.2</v>
      </c>
      <c r="B219" s="35" t="s">
        <v>352</v>
      </c>
      <c r="C219" s="22"/>
      <c r="D219" s="90">
        <v>0</v>
      </c>
      <c r="E219" s="105"/>
      <c r="F219" s="105">
        <f t="shared" si="11"/>
        <v>0</v>
      </c>
    </row>
    <row r="220" spans="1:6" ht="26.25" thickBot="1" x14ac:dyDescent="0.3">
      <c r="A220" s="17" t="s">
        <v>353</v>
      </c>
      <c r="B220" s="18" t="s">
        <v>354</v>
      </c>
      <c r="C220" s="27" t="s">
        <v>928</v>
      </c>
      <c r="D220" s="84">
        <v>7.25</v>
      </c>
      <c r="E220" s="105"/>
      <c r="F220" s="105">
        <f t="shared" si="11"/>
        <v>0</v>
      </c>
    </row>
    <row r="221" spans="1:6" ht="15.75" thickBot="1" x14ac:dyDescent="0.3">
      <c r="A221" s="14">
        <v>14.3</v>
      </c>
      <c r="B221" s="35" t="s">
        <v>355</v>
      </c>
      <c r="C221" s="22"/>
      <c r="D221" s="90">
        <v>0</v>
      </c>
      <c r="E221" s="105"/>
      <c r="F221" s="105">
        <f t="shared" si="11"/>
        <v>0</v>
      </c>
    </row>
    <row r="222" spans="1:6" ht="39" thickBot="1" x14ac:dyDescent="0.3">
      <c r="A222" s="17" t="s">
        <v>356</v>
      </c>
      <c r="B222" s="18" t="s">
        <v>357</v>
      </c>
      <c r="C222" s="27" t="s">
        <v>928</v>
      </c>
      <c r="D222" s="84">
        <v>52.91</v>
      </c>
      <c r="E222" s="105"/>
      <c r="F222" s="105">
        <f t="shared" si="11"/>
        <v>0</v>
      </c>
    </row>
    <row r="223" spans="1:6" ht="39" thickBot="1" x14ac:dyDescent="0.3">
      <c r="A223" s="17" t="s">
        <v>358</v>
      </c>
      <c r="B223" s="18" t="s">
        <v>359</v>
      </c>
      <c r="C223" s="27" t="s">
        <v>11</v>
      </c>
      <c r="D223" s="84">
        <v>61.74</v>
      </c>
      <c r="E223" s="105"/>
      <c r="F223" s="105">
        <f t="shared" si="11"/>
        <v>0</v>
      </c>
    </row>
    <row r="224" spans="1:6" ht="15.75" thickBot="1" x14ac:dyDescent="0.3">
      <c r="A224" s="2"/>
      <c r="B224" s="2"/>
      <c r="C224" s="2"/>
      <c r="D224" s="7">
        <v>0</v>
      </c>
      <c r="E224" s="113" t="s">
        <v>360</v>
      </c>
      <c r="F224" s="106">
        <f>SUM(F215:F223)</f>
        <v>0</v>
      </c>
    </row>
    <row r="225" spans="1:6" ht="15.75" thickBot="1" x14ac:dyDescent="0.3">
      <c r="A225" s="2"/>
      <c r="B225" s="2"/>
      <c r="C225" s="2"/>
      <c r="D225" s="7">
        <v>0</v>
      </c>
      <c r="E225" s="114"/>
      <c r="F225" s="107"/>
    </row>
    <row r="226" spans="1:6" ht="15.75" thickBot="1" x14ac:dyDescent="0.3">
      <c r="A226" s="11" t="s">
        <v>361</v>
      </c>
      <c r="B226" s="29" t="s">
        <v>362</v>
      </c>
      <c r="C226" s="30"/>
      <c r="D226" s="87">
        <v>0</v>
      </c>
      <c r="E226" s="85"/>
      <c r="F226" s="94"/>
    </row>
    <row r="227" spans="1:6" ht="15.75" thickBot="1" x14ac:dyDescent="0.3">
      <c r="A227" s="14">
        <v>15.1</v>
      </c>
      <c r="B227" s="33" t="s">
        <v>363</v>
      </c>
      <c r="C227" s="34"/>
      <c r="D227" s="89">
        <v>0</v>
      </c>
      <c r="E227" s="107"/>
      <c r="F227" s="107"/>
    </row>
    <row r="228" spans="1:6" ht="26.25" thickBot="1" x14ac:dyDescent="0.3">
      <c r="A228" s="17" t="s">
        <v>364</v>
      </c>
      <c r="B228" s="18" t="s">
        <v>365</v>
      </c>
      <c r="C228" s="27" t="s">
        <v>14</v>
      </c>
      <c r="D228" s="84">
        <v>2</v>
      </c>
      <c r="E228" s="105"/>
      <c r="F228" s="105">
        <f t="shared" ref="F228:F232" si="12">+E228*D228</f>
        <v>0</v>
      </c>
    </row>
    <row r="229" spans="1:6" ht="26.25" thickBot="1" x14ac:dyDescent="0.3">
      <c r="A229" s="17" t="s">
        <v>366</v>
      </c>
      <c r="B229" s="18" t="s">
        <v>367</v>
      </c>
      <c r="C229" s="27" t="s">
        <v>14</v>
      </c>
      <c r="D229" s="84">
        <v>5</v>
      </c>
      <c r="E229" s="105"/>
      <c r="F229" s="105">
        <f t="shared" si="12"/>
        <v>0</v>
      </c>
    </row>
    <row r="230" spans="1:6" ht="26.25" thickBot="1" x14ac:dyDescent="0.3">
      <c r="A230" s="17" t="s">
        <v>368</v>
      </c>
      <c r="B230" s="18" t="s">
        <v>369</v>
      </c>
      <c r="C230" s="27" t="s">
        <v>14</v>
      </c>
      <c r="D230" s="84">
        <v>3</v>
      </c>
      <c r="E230" s="105"/>
      <c r="F230" s="105">
        <f t="shared" si="12"/>
        <v>0</v>
      </c>
    </row>
    <row r="231" spans="1:6" ht="15.75" thickBot="1" x14ac:dyDescent="0.3">
      <c r="A231" s="14">
        <v>15.2</v>
      </c>
      <c r="B231" s="35" t="s">
        <v>370</v>
      </c>
      <c r="C231" s="22"/>
      <c r="D231" s="90">
        <v>0</v>
      </c>
      <c r="E231" s="105"/>
      <c r="F231" s="105">
        <f t="shared" si="12"/>
        <v>0</v>
      </c>
    </row>
    <row r="232" spans="1:6" ht="26.25" thickBot="1" x14ac:dyDescent="0.3">
      <c r="A232" s="17" t="s">
        <v>371</v>
      </c>
      <c r="B232" s="18" t="s">
        <v>372</v>
      </c>
      <c r="C232" s="27" t="s">
        <v>928</v>
      </c>
      <c r="D232" s="84">
        <v>4.9800000000000004</v>
      </c>
      <c r="E232" s="105"/>
      <c r="F232" s="105">
        <f t="shared" si="12"/>
        <v>0</v>
      </c>
    </row>
    <row r="233" spans="1:6" ht="15.75" thickBot="1" x14ac:dyDescent="0.3">
      <c r="A233" s="2"/>
      <c r="B233" s="2"/>
      <c r="C233" s="2"/>
      <c r="D233" s="7">
        <v>0</v>
      </c>
      <c r="E233" s="113" t="s">
        <v>373</v>
      </c>
      <c r="F233" s="106">
        <f>SUM(F228:F232)</f>
        <v>0</v>
      </c>
    </row>
    <row r="234" spans="1:6" ht="15.75" thickBot="1" x14ac:dyDescent="0.3">
      <c r="A234" s="2"/>
      <c r="B234" s="2"/>
      <c r="C234" s="2"/>
      <c r="D234" s="7">
        <v>0</v>
      </c>
      <c r="E234" s="114"/>
      <c r="F234" s="107"/>
    </row>
    <row r="235" spans="1:6" ht="15.75" thickBot="1" x14ac:dyDescent="0.3">
      <c r="A235" s="11" t="s">
        <v>374</v>
      </c>
      <c r="B235" s="29" t="s">
        <v>375</v>
      </c>
      <c r="C235" s="30"/>
      <c r="D235" s="87">
        <v>0</v>
      </c>
      <c r="E235" s="85"/>
      <c r="F235" s="94"/>
    </row>
    <row r="236" spans="1:6" ht="15.75" thickBot="1" x14ac:dyDescent="0.3">
      <c r="A236" s="14">
        <v>16.100000000000001</v>
      </c>
      <c r="B236" s="33" t="s">
        <v>376</v>
      </c>
      <c r="C236" s="34"/>
      <c r="D236" s="89">
        <v>0</v>
      </c>
      <c r="E236" s="107"/>
      <c r="F236" s="107"/>
    </row>
    <row r="237" spans="1:6" ht="51.75" thickBot="1" x14ac:dyDescent="0.3">
      <c r="A237" s="17" t="s">
        <v>377</v>
      </c>
      <c r="B237" s="18" t="s">
        <v>378</v>
      </c>
      <c r="C237" s="19" t="s">
        <v>930</v>
      </c>
      <c r="D237" s="84">
        <v>205.07</v>
      </c>
      <c r="E237" s="105"/>
      <c r="F237" s="105">
        <f t="shared" ref="F237:F247" si="13">+E237*D237</f>
        <v>0</v>
      </c>
    </row>
    <row r="238" spans="1:6" ht="51.75" thickBot="1" x14ac:dyDescent="0.3">
      <c r="A238" s="17" t="s">
        <v>379</v>
      </c>
      <c r="B238" s="18" t="s">
        <v>32</v>
      </c>
      <c r="C238" s="19" t="s">
        <v>930</v>
      </c>
      <c r="D238" s="84">
        <v>307.60000000000002</v>
      </c>
      <c r="E238" s="105"/>
      <c r="F238" s="105">
        <f t="shared" si="13"/>
        <v>0</v>
      </c>
    </row>
    <row r="239" spans="1:6" ht="77.25" thickBot="1" x14ac:dyDescent="0.3">
      <c r="A239" s="17" t="s">
        <v>380</v>
      </c>
      <c r="B239" s="18" t="s">
        <v>381</v>
      </c>
      <c r="C239" s="19" t="s">
        <v>930</v>
      </c>
      <c r="D239" s="84">
        <v>170.89</v>
      </c>
      <c r="E239" s="105"/>
      <c r="F239" s="105">
        <f t="shared" si="13"/>
        <v>0</v>
      </c>
    </row>
    <row r="240" spans="1:6" ht="51.75" thickBot="1" x14ac:dyDescent="0.3">
      <c r="A240" s="17" t="s">
        <v>382</v>
      </c>
      <c r="B240" s="18" t="s">
        <v>383</v>
      </c>
      <c r="C240" s="19" t="s">
        <v>928</v>
      </c>
      <c r="D240" s="84">
        <v>683.55</v>
      </c>
      <c r="E240" s="105"/>
      <c r="F240" s="105">
        <f t="shared" si="13"/>
        <v>0</v>
      </c>
    </row>
    <row r="241" spans="1:6" ht="39" thickBot="1" x14ac:dyDescent="0.3">
      <c r="A241" s="17" t="s">
        <v>384</v>
      </c>
      <c r="B241" s="18" t="s">
        <v>385</v>
      </c>
      <c r="C241" s="19" t="s">
        <v>928</v>
      </c>
      <c r="D241" s="84">
        <v>683.55</v>
      </c>
      <c r="E241" s="105"/>
      <c r="F241" s="105">
        <f t="shared" si="13"/>
        <v>0</v>
      </c>
    </row>
    <row r="242" spans="1:6" ht="26.25" thickBot="1" x14ac:dyDescent="0.3">
      <c r="A242" s="17" t="s">
        <v>386</v>
      </c>
      <c r="B242" s="18" t="s">
        <v>87</v>
      </c>
      <c r="C242" s="19" t="s">
        <v>11</v>
      </c>
      <c r="D242" s="84">
        <v>415.07</v>
      </c>
      <c r="E242" s="105"/>
      <c r="F242" s="105">
        <f t="shared" si="13"/>
        <v>0</v>
      </c>
    </row>
    <row r="243" spans="1:6" ht="51.75" thickBot="1" x14ac:dyDescent="0.3">
      <c r="A243" s="17" t="s">
        <v>387</v>
      </c>
      <c r="B243" s="18" t="s">
        <v>388</v>
      </c>
      <c r="C243" s="27" t="s">
        <v>11</v>
      </c>
      <c r="D243" s="84">
        <v>103.95</v>
      </c>
      <c r="E243" s="105"/>
      <c r="F243" s="105">
        <f t="shared" si="13"/>
        <v>0</v>
      </c>
    </row>
    <row r="244" spans="1:6" ht="26.25" thickBot="1" x14ac:dyDescent="0.3">
      <c r="A244" s="17" t="s">
        <v>389</v>
      </c>
      <c r="B244" s="18" t="s">
        <v>390</v>
      </c>
      <c r="C244" s="19" t="s">
        <v>11</v>
      </c>
      <c r="D244" s="84">
        <v>144.38</v>
      </c>
      <c r="E244" s="105"/>
      <c r="F244" s="105">
        <f t="shared" si="13"/>
        <v>0</v>
      </c>
    </row>
    <row r="245" spans="1:6" ht="26.25" thickBot="1" x14ac:dyDescent="0.3">
      <c r="A245" s="17" t="s">
        <v>391</v>
      </c>
      <c r="B245" s="18" t="s">
        <v>64</v>
      </c>
      <c r="C245" s="19" t="s">
        <v>11</v>
      </c>
      <c r="D245" s="84">
        <v>5</v>
      </c>
      <c r="E245" s="105"/>
      <c r="F245" s="105">
        <f t="shared" si="13"/>
        <v>0</v>
      </c>
    </row>
    <row r="246" spans="1:6" ht="51.75" thickBot="1" x14ac:dyDescent="0.3">
      <c r="A246" s="17" t="s">
        <v>392</v>
      </c>
      <c r="B246" s="18" t="s">
        <v>44</v>
      </c>
      <c r="C246" s="19" t="s">
        <v>45</v>
      </c>
      <c r="D246" s="84">
        <v>2074.5300000000002</v>
      </c>
      <c r="E246" s="105"/>
      <c r="F246" s="105">
        <f t="shared" si="13"/>
        <v>0</v>
      </c>
    </row>
    <row r="247" spans="1:6" ht="51.75" thickBot="1" x14ac:dyDescent="0.3">
      <c r="A247" s="17" t="s">
        <v>393</v>
      </c>
      <c r="B247" s="18" t="s">
        <v>54</v>
      </c>
      <c r="C247" s="19" t="s">
        <v>45</v>
      </c>
      <c r="D247" s="84">
        <v>3802.05</v>
      </c>
      <c r="E247" s="105"/>
      <c r="F247" s="105">
        <f t="shared" si="13"/>
        <v>0</v>
      </c>
    </row>
    <row r="248" spans="1:6" ht="15.75" thickBot="1" x14ac:dyDescent="0.3">
      <c r="A248" s="2"/>
      <c r="B248" s="2"/>
      <c r="C248" s="2"/>
      <c r="D248" s="7">
        <v>0</v>
      </c>
      <c r="E248" s="113" t="s">
        <v>394</v>
      </c>
      <c r="F248" s="106">
        <f>SUM(F237:F247)</f>
        <v>0</v>
      </c>
    </row>
    <row r="249" spans="1:6" ht="15.75" thickBot="1" x14ac:dyDescent="0.3">
      <c r="A249" s="2"/>
      <c r="B249" s="2"/>
      <c r="C249" s="2"/>
      <c r="D249" s="7">
        <v>0</v>
      </c>
      <c r="E249" s="114"/>
      <c r="F249" s="107"/>
    </row>
    <row r="250" spans="1:6" ht="15.75" thickBot="1" x14ac:dyDescent="0.3">
      <c r="A250" s="11" t="s">
        <v>395</v>
      </c>
      <c r="B250" s="29" t="s">
        <v>396</v>
      </c>
      <c r="C250" s="30"/>
      <c r="D250" s="87">
        <v>0</v>
      </c>
      <c r="E250" s="85"/>
      <c r="F250" s="94"/>
    </row>
    <row r="251" spans="1:6" ht="15.75" thickBot="1" x14ac:dyDescent="0.3">
      <c r="A251" s="14" t="s">
        <v>397</v>
      </c>
      <c r="B251" s="33" t="s">
        <v>396</v>
      </c>
      <c r="C251" s="34"/>
      <c r="D251" s="89">
        <v>0</v>
      </c>
      <c r="E251" s="107"/>
      <c r="F251" s="107"/>
    </row>
    <row r="252" spans="1:6" ht="15.75" thickBot="1" x14ac:dyDescent="0.3">
      <c r="A252" s="17" t="s">
        <v>398</v>
      </c>
      <c r="B252" s="18" t="s">
        <v>399</v>
      </c>
      <c r="C252" s="27" t="s">
        <v>400</v>
      </c>
      <c r="D252" s="84">
        <v>1</v>
      </c>
      <c r="E252" s="105"/>
      <c r="F252" s="105">
        <f>+E252*D252</f>
        <v>0</v>
      </c>
    </row>
    <row r="253" spans="1:6" ht="15.75" thickBot="1" x14ac:dyDescent="0.3">
      <c r="A253" s="2"/>
      <c r="B253" s="2"/>
      <c r="C253" s="2"/>
      <c r="D253" s="7">
        <v>0</v>
      </c>
      <c r="E253" s="113" t="s">
        <v>401</v>
      </c>
      <c r="F253" s="106">
        <f>SUM(F252)</f>
        <v>0</v>
      </c>
    </row>
    <row r="254" spans="1:6" ht="15.75" thickBot="1" x14ac:dyDescent="0.3">
      <c r="A254" s="20"/>
      <c r="B254" s="21"/>
      <c r="C254" s="16"/>
      <c r="D254" s="83">
        <v>0</v>
      </c>
      <c r="E254" s="114"/>
      <c r="F254" s="107"/>
    </row>
    <row r="255" spans="1:6" ht="15.75" thickBot="1" x14ac:dyDescent="0.3">
      <c r="A255" s="23" t="s">
        <v>402</v>
      </c>
      <c r="B255" s="38" t="s">
        <v>403</v>
      </c>
      <c r="C255" s="39"/>
      <c r="D255" s="91">
        <v>0</v>
      </c>
      <c r="E255" s="85"/>
      <c r="F255" s="94"/>
    </row>
    <row r="256" spans="1:6" ht="15.75" thickBot="1" x14ac:dyDescent="0.3">
      <c r="A256" s="14" t="s">
        <v>404</v>
      </c>
      <c r="B256" s="31" t="s">
        <v>405</v>
      </c>
      <c r="C256" s="32"/>
      <c r="D256" s="88">
        <v>0</v>
      </c>
      <c r="E256" s="104"/>
      <c r="F256" s="104"/>
    </row>
    <row r="257" spans="1:6" ht="26.25" thickBot="1" x14ac:dyDescent="0.3">
      <c r="A257" s="14" t="s">
        <v>406</v>
      </c>
      <c r="B257" s="15" t="s">
        <v>407</v>
      </c>
      <c r="C257" s="16"/>
      <c r="D257" s="83">
        <v>0</v>
      </c>
      <c r="E257" s="104"/>
      <c r="F257" s="104"/>
    </row>
    <row r="258" spans="1:6" ht="15.75" thickBot="1" x14ac:dyDescent="0.3">
      <c r="A258" s="17" t="s">
        <v>408</v>
      </c>
      <c r="B258" s="18" t="s">
        <v>409</v>
      </c>
      <c r="C258" s="19" t="s">
        <v>11</v>
      </c>
      <c r="D258" s="84">
        <v>2</v>
      </c>
      <c r="E258" s="105"/>
      <c r="F258" s="105">
        <f t="shared" ref="F258:F321" si="14">+E258*D258</f>
        <v>0</v>
      </c>
    </row>
    <row r="259" spans="1:6" ht="15.75" thickBot="1" x14ac:dyDescent="0.3">
      <c r="A259" s="17" t="s">
        <v>410</v>
      </c>
      <c r="B259" s="18" t="s">
        <v>411</v>
      </c>
      <c r="C259" s="19" t="s">
        <v>14</v>
      </c>
      <c r="D259" s="84">
        <v>4</v>
      </c>
      <c r="E259" s="105"/>
      <c r="F259" s="105">
        <f t="shared" si="14"/>
        <v>0</v>
      </c>
    </row>
    <row r="260" spans="1:6" ht="15.75" thickBot="1" x14ac:dyDescent="0.3">
      <c r="A260" s="17" t="s">
        <v>412</v>
      </c>
      <c r="B260" s="18" t="s">
        <v>413</v>
      </c>
      <c r="C260" s="19" t="s">
        <v>11</v>
      </c>
      <c r="D260" s="84">
        <v>26</v>
      </c>
      <c r="E260" s="105"/>
      <c r="F260" s="105">
        <f t="shared" si="14"/>
        <v>0</v>
      </c>
    </row>
    <row r="261" spans="1:6" ht="15.75" thickBot="1" x14ac:dyDescent="0.3">
      <c r="A261" s="17" t="s">
        <v>414</v>
      </c>
      <c r="B261" s="18" t="s">
        <v>415</v>
      </c>
      <c r="C261" s="19" t="s">
        <v>14</v>
      </c>
      <c r="D261" s="84">
        <v>9</v>
      </c>
      <c r="E261" s="105"/>
      <c r="F261" s="105">
        <f t="shared" si="14"/>
        <v>0</v>
      </c>
    </row>
    <row r="262" spans="1:6" ht="15.75" thickBot="1" x14ac:dyDescent="0.3">
      <c r="A262" s="17" t="s">
        <v>416</v>
      </c>
      <c r="B262" s="18" t="s">
        <v>417</v>
      </c>
      <c r="C262" s="19" t="s">
        <v>14</v>
      </c>
      <c r="D262" s="84">
        <v>2</v>
      </c>
      <c r="E262" s="105"/>
      <c r="F262" s="105">
        <f t="shared" si="14"/>
        <v>0</v>
      </c>
    </row>
    <row r="263" spans="1:6" ht="15.75" thickBot="1" x14ac:dyDescent="0.3">
      <c r="A263" s="17" t="s">
        <v>418</v>
      </c>
      <c r="B263" s="18" t="s">
        <v>419</v>
      </c>
      <c r="C263" s="19" t="s">
        <v>14</v>
      </c>
      <c r="D263" s="84">
        <v>1</v>
      </c>
      <c r="E263" s="105"/>
      <c r="F263" s="105">
        <f t="shared" si="14"/>
        <v>0</v>
      </c>
    </row>
    <row r="264" spans="1:6" ht="15.75" thickBot="1" x14ac:dyDescent="0.3">
      <c r="A264" s="17" t="s">
        <v>420</v>
      </c>
      <c r="B264" s="18" t="s">
        <v>421</v>
      </c>
      <c r="C264" s="19" t="s">
        <v>14</v>
      </c>
      <c r="D264" s="84">
        <v>1</v>
      </c>
      <c r="E264" s="105"/>
      <c r="F264" s="105">
        <f t="shared" si="14"/>
        <v>0</v>
      </c>
    </row>
    <row r="265" spans="1:6" ht="15.75" thickBot="1" x14ac:dyDescent="0.3">
      <c r="A265" s="17" t="s">
        <v>422</v>
      </c>
      <c r="B265" s="18" t="s">
        <v>423</v>
      </c>
      <c r="C265" s="19" t="s">
        <v>14</v>
      </c>
      <c r="D265" s="84">
        <v>1</v>
      </c>
      <c r="E265" s="105"/>
      <c r="F265" s="105">
        <f t="shared" si="14"/>
        <v>0</v>
      </c>
    </row>
    <row r="266" spans="1:6" ht="26.25" thickBot="1" x14ac:dyDescent="0.3">
      <c r="A266" s="17" t="s">
        <v>424</v>
      </c>
      <c r="B266" s="18" t="s">
        <v>425</v>
      </c>
      <c r="C266" s="19" t="s">
        <v>14</v>
      </c>
      <c r="D266" s="84">
        <v>1</v>
      </c>
      <c r="E266" s="105"/>
      <c r="F266" s="105">
        <f t="shared" si="14"/>
        <v>0</v>
      </c>
    </row>
    <row r="267" spans="1:6" ht="15.75" thickBot="1" x14ac:dyDescent="0.3">
      <c r="A267" s="17" t="s">
        <v>426</v>
      </c>
      <c r="B267" s="18" t="s">
        <v>427</v>
      </c>
      <c r="C267" s="19" t="s">
        <v>14</v>
      </c>
      <c r="D267" s="84">
        <v>1</v>
      </c>
      <c r="E267" s="105"/>
      <c r="F267" s="105">
        <f t="shared" si="14"/>
        <v>0</v>
      </c>
    </row>
    <row r="268" spans="1:6" ht="26.25" thickBot="1" x14ac:dyDescent="0.3">
      <c r="A268" s="17" t="s">
        <v>428</v>
      </c>
      <c r="B268" s="18" t="s">
        <v>429</v>
      </c>
      <c r="C268" s="19" t="s">
        <v>14</v>
      </c>
      <c r="D268" s="84">
        <v>1</v>
      </c>
      <c r="E268" s="105"/>
      <c r="F268" s="105">
        <f t="shared" si="14"/>
        <v>0</v>
      </c>
    </row>
    <row r="269" spans="1:6" ht="15.75" thickBot="1" x14ac:dyDescent="0.3">
      <c r="A269" s="17" t="s">
        <v>430</v>
      </c>
      <c r="B269" s="18" t="s">
        <v>431</v>
      </c>
      <c r="C269" s="40" t="s">
        <v>14</v>
      </c>
      <c r="D269" s="84">
        <v>1</v>
      </c>
      <c r="E269" s="105"/>
      <c r="F269" s="105">
        <f t="shared" si="14"/>
        <v>0</v>
      </c>
    </row>
    <row r="270" spans="1:6" ht="26.25" thickBot="1" x14ac:dyDescent="0.3">
      <c r="A270" s="17" t="s">
        <v>432</v>
      </c>
      <c r="B270" s="18" t="s">
        <v>433</v>
      </c>
      <c r="C270" s="40" t="s">
        <v>14</v>
      </c>
      <c r="D270" s="84">
        <v>1</v>
      </c>
      <c r="E270" s="105"/>
      <c r="F270" s="105">
        <f t="shared" si="14"/>
        <v>0</v>
      </c>
    </row>
    <row r="271" spans="1:6" ht="15.75" thickBot="1" x14ac:dyDescent="0.3">
      <c r="A271" s="17" t="s">
        <v>434</v>
      </c>
      <c r="B271" s="18" t="s">
        <v>435</v>
      </c>
      <c r="C271" s="19" t="s">
        <v>14</v>
      </c>
      <c r="D271" s="84">
        <v>1</v>
      </c>
      <c r="E271" s="105"/>
      <c r="F271" s="105">
        <f t="shared" si="14"/>
        <v>0</v>
      </c>
    </row>
    <row r="272" spans="1:6" ht="15.75" thickBot="1" x14ac:dyDescent="0.3">
      <c r="A272" s="17" t="s">
        <v>436</v>
      </c>
      <c r="B272" s="21" t="s">
        <v>437</v>
      </c>
      <c r="C272" s="41" t="s">
        <v>400</v>
      </c>
      <c r="D272" s="84">
        <v>1</v>
      </c>
      <c r="E272" s="105"/>
      <c r="F272" s="105">
        <f t="shared" si="14"/>
        <v>0</v>
      </c>
    </row>
    <row r="273" spans="1:6" ht="26.25" thickBot="1" x14ac:dyDescent="0.3">
      <c r="A273" s="14" t="s">
        <v>438</v>
      </c>
      <c r="B273" s="15" t="s">
        <v>439</v>
      </c>
      <c r="C273" s="16"/>
      <c r="D273" s="83">
        <v>0</v>
      </c>
      <c r="E273" s="105"/>
      <c r="F273" s="105">
        <f t="shared" si="14"/>
        <v>0</v>
      </c>
    </row>
    <row r="274" spans="1:6" ht="15.75" thickBot="1" x14ac:dyDescent="0.3">
      <c r="A274" s="17" t="s">
        <v>440</v>
      </c>
      <c r="B274" s="42" t="s">
        <v>441</v>
      </c>
      <c r="C274" s="41" t="s">
        <v>11</v>
      </c>
      <c r="D274" s="84">
        <v>1</v>
      </c>
      <c r="E274" s="105"/>
      <c r="F274" s="105">
        <f t="shared" si="14"/>
        <v>0</v>
      </c>
    </row>
    <row r="275" spans="1:6" ht="15.75" thickBot="1" x14ac:dyDescent="0.3">
      <c r="A275" s="17" t="s">
        <v>442</v>
      </c>
      <c r="B275" s="43" t="s">
        <v>443</v>
      </c>
      <c r="C275" s="41" t="s">
        <v>14</v>
      </c>
      <c r="D275" s="84">
        <v>3</v>
      </c>
      <c r="E275" s="105"/>
      <c r="F275" s="105">
        <f t="shared" si="14"/>
        <v>0</v>
      </c>
    </row>
    <row r="276" spans="1:6" ht="15.75" thickBot="1" x14ac:dyDescent="0.3">
      <c r="A276" s="17" t="s">
        <v>444</v>
      </c>
      <c r="B276" s="43" t="s">
        <v>445</v>
      </c>
      <c r="C276" s="41" t="s">
        <v>14</v>
      </c>
      <c r="D276" s="84">
        <v>1</v>
      </c>
      <c r="E276" s="105"/>
      <c r="F276" s="105">
        <f t="shared" si="14"/>
        <v>0</v>
      </c>
    </row>
    <row r="277" spans="1:6" ht="15.75" thickBot="1" x14ac:dyDescent="0.3">
      <c r="A277" s="17" t="s">
        <v>446</v>
      </c>
      <c r="B277" s="43" t="s">
        <v>447</v>
      </c>
      <c r="C277" s="41" t="s">
        <v>14</v>
      </c>
      <c r="D277" s="84">
        <v>1</v>
      </c>
      <c r="E277" s="105"/>
      <c r="F277" s="105">
        <f t="shared" si="14"/>
        <v>0</v>
      </c>
    </row>
    <row r="278" spans="1:6" ht="15.75" thickBot="1" x14ac:dyDescent="0.3">
      <c r="A278" s="17" t="s">
        <v>448</v>
      </c>
      <c r="B278" s="43" t="s">
        <v>449</v>
      </c>
      <c r="C278" s="41" t="s">
        <v>14</v>
      </c>
      <c r="D278" s="84">
        <v>1</v>
      </c>
      <c r="E278" s="105"/>
      <c r="F278" s="105">
        <f t="shared" si="14"/>
        <v>0</v>
      </c>
    </row>
    <row r="279" spans="1:6" ht="26.25" thickBot="1" x14ac:dyDescent="0.3">
      <c r="A279" s="17" t="s">
        <v>450</v>
      </c>
      <c r="B279" s="43" t="s">
        <v>451</v>
      </c>
      <c r="C279" s="41" t="s">
        <v>14</v>
      </c>
      <c r="D279" s="84">
        <v>1</v>
      </c>
      <c r="E279" s="105"/>
      <c r="F279" s="105">
        <f t="shared" si="14"/>
        <v>0</v>
      </c>
    </row>
    <row r="280" spans="1:6" ht="15.75" thickBot="1" x14ac:dyDescent="0.3">
      <c r="A280" s="17" t="s">
        <v>452</v>
      </c>
      <c r="B280" s="43" t="s">
        <v>435</v>
      </c>
      <c r="C280" s="17" t="s">
        <v>14</v>
      </c>
      <c r="D280" s="84">
        <v>1</v>
      </c>
      <c r="E280" s="105"/>
      <c r="F280" s="105">
        <f t="shared" si="14"/>
        <v>0</v>
      </c>
    </row>
    <row r="281" spans="1:6" ht="15.75" thickBot="1" x14ac:dyDescent="0.3">
      <c r="A281" s="17" t="s">
        <v>453</v>
      </c>
      <c r="B281" s="43" t="s">
        <v>454</v>
      </c>
      <c r="C281" s="17" t="s">
        <v>14</v>
      </c>
      <c r="D281" s="84">
        <v>1</v>
      </c>
      <c r="E281" s="105"/>
      <c r="F281" s="105">
        <f t="shared" si="14"/>
        <v>0</v>
      </c>
    </row>
    <row r="282" spans="1:6" ht="15.75" thickBot="1" x14ac:dyDescent="0.3">
      <c r="A282" s="17" t="s">
        <v>455</v>
      </c>
      <c r="B282" s="43" t="s">
        <v>413</v>
      </c>
      <c r="C282" s="41" t="s">
        <v>11</v>
      </c>
      <c r="D282" s="84">
        <v>1</v>
      </c>
      <c r="E282" s="105"/>
      <c r="F282" s="105">
        <f t="shared" si="14"/>
        <v>0</v>
      </c>
    </row>
    <row r="283" spans="1:6" ht="15.75" thickBot="1" x14ac:dyDescent="0.3">
      <c r="A283" s="17" t="s">
        <v>456</v>
      </c>
      <c r="B283" s="43" t="s">
        <v>415</v>
      </c>
      <c r="C283" s="41" t="s">
        <v>14</v>
      </c>
      <c r="D283" s="84">
        <v>3</v>
      </c>
      <c r="E283" s="105"/>
      <c r="F283" s="105">
        <f t="shared" si="14"/>
        <v>0</v>
      </c>
    </row>
    <row r="284" spans="1:6" ht="26.25" thickBot="1" x14ac:dyDescent="0.3">
      <c r="A284" s="14" t="s">
        <v>457</v>
      </c>
      <c r="B284" s="44" t="s">
        <v>458</v>
      </c>
      <c r="C284" s="16"/>
      <c r="D284" s="83">
        <v>0</v>
      </c>
      <c r="E284" s="105"/>
      <c r="F284" s="105">
        <f t="shared" si="14"/>
        <v>0</v>
      </c>
    </row>
    <row r="285" spans="1:6" ht="26.25" thickBot="1" x14ac:dyDescent="0.3">
      <c r="A285" s="17" t="s">
        <v>459</v>
      </c>
      <c r="B285" s="43" t="s">
        <v>460</v>
      </c>
      <c r="C285" s="41" t="s">
        <v>14</v>
      </c>
      <c r="D285" s="84">
        <v>1</v>
      </c>
      <c r="E285" s="105"/>
      <c r="F285" s="105">
        <f t="shared" si="14"/>
        <v>0</v>
      </c>
    </row>
    <row r="286" spans="1:6" ht="26.25" thickBot="1" x14ac:dyDescent="0.3">
      <c r="A286" s="17" t="s">
        <v>461</v>
      </c>
      <c r="B286" s="43" t="s">
        <v>462</v>
      </c>
      <c r="C286" s="41" t="s">
        <v>14</v>
      </c>
      <c r="D286" s="84">
        <v>4</v>
      </c>
      <c r="E286" s="105"/>
      <c r="F286" s="105">
        <f t="shared" si="14"/>
        <v>0</v>
      </c>
    </row>
    <row r="287" spans="1:6" ht="15.75" thickBot="1" x14ac:dyDescent="0.3">
      <c r="A287" s="14" t="s">
        <v>463</v>
      </c>
      <c r="B287" s="45" t="s">
        <v>464</v>
      </c>
      <c r="C287" s="16"/>
      <c r="D287" s="83">
        <v>0</v>
      </c>
      <c r="E287" s="105"/>
      <c r="F287" s="105">
        <f t="shared" si="14"/>
        <v>0</v>
      </c>
    </row>
    <row r="288" spans="1:6" ht="15.75" thickBot="1" x14ac:dyDescent="0.3">
      <c r="A288" s="17" t="s">
        <v>465</v>
      </c>
      <c r="B288" s="43" t="s">
        <v>466</v>
      </c>
      <c r="C288" s="41" t="s">
        <v>11</v>
      </c>
      <c r="D288" s="84">
        <v>13</v>
      </c>
      <c r="E288" s="105"/>
      <c r="F288" s="105">
        <f t="shared" si="14"/>
        <v>0</v>
      </c>
    </row>
    <row r="289" spans="1:6" ht="26.25" thickBot="1" x14ac:dyDescent="0.3">
      <c r="A289" s="17" t="s">
        <v>467</v>
      </c>
      <c r="B289" s="43" t="s">
        <v>468</v>
      </c>
      <c r="C289" s="41" t="s">
        <v>14</v>
      </c>
      <c r="D289" s="84">
        <v>9</v>
      </c>
      <c r="E289" s="105"/>
      <c r="F289" s="105">
        <f t="shared" si="14"/>
        <v>0</v>
      </c>
    </row>
    <row r="290" spans="1:6" ht="15.75" thickBot="1" x14ac:dyDescent="0.3">
      <c r="A290" s="17" t="s">
        <v>469</v>
      </c>
      <c r="B290" s="43" t="s">
        <v>470</v>
      </c>
      <c r="C290" s="41" t="s">
        <v>14</v>
      </c>
      <c r="D290" s="84">
        <v>26</v>
      </c>
      <c r="E290" s="105"/>
      <c r="F290" s="105">
        <f t="shared" si="14"/>
        <v>0</v>
      </c>
    </row>
    <row r="291" spans="1:6" ht="26.25" thickBot="1" x14ac:dyDescent="0.3">
      <c r="A291" s="17" t="s">
        <v>471</v>
      </c>
      <c r="B291" s="43" t="s">
        <v>472</v>
      </c>
      <c r="C291" s="41" t="s">
        <v>11</v>
      </c>
      <c r="D291" s="84">
        <v>6</v>
      </c>
      <c r="E291" s="105"/>
      <c r="F291" s="105">
        <f t="shared" si="14"/>
        <v>0</v>
      </c>
    </row>
    <row r="292" spans="1:6" ht="26.25" thickBot="1" x14ac:dyDescent="0.3">
      <c r="A292" s="17" t="s">
        <v>473</v>
      </c>
      <c r="B292" s="43" t="s">
        <v>474</v>
      </c>
      <c r="C292" s="41" t="s">
        <v>14</v>
      </c>
      <c r="D292" s="84">
        <v>5</v>
      </c>
      <c r="E292" s="105"/>
      <c r="F292" s="105">
        <f t="shared" si="14"/>
        <v>0</v>
      </c>
    </row>
    <row r="293" spans="1:6" ht="26.25" thickBot="1" x14ac:dyDescent="0.3">
      <c r="A293" s="17" t="s">
        <v>475</v>
      </c>
      <c r="B293" s="43" t="s">
        <v>476</v>
      </c>
      <c r="C293" s="41" t="s">
        <v>14</v>
      </c>
      <c r="D293" s="84">
        <v>2</v>
      </c>
      <c r="E293" s="105"/>
      <c r="F293" s="105">
        <f t="shared" si="14"/>
        <v>0</v>
      </c>
    </row>
    <row r="294" spans="1:6" ht="15.75" thickBot="1" x14ac:dyDescent="0.3">
      <c r="A294" s="17" t="s">
        <v>477</v>
      </c>
      <c r="B294" s="43" t="s">
        <v>478</v>
      </c>
      <c r="C294" s="41" t="s">
        <v>14</v>
      </c>
      <c r="D294" s="84">
        <v>2</v>
      </c>
      <c r="E294" s="105"/>
      <c r="F294" s="105">
        <f t="shared" si="14"/>
        <v>0</v>
      </c>
    </row>
    <row r="295" spans="1:6" ht="15.75" thickBot="1" x14ac:dyDescent="0.3">
      <c r="A295" s="17" t="s">
        <v>479</v>
      </c>
      <c r="B295" s="43" t="s">
        <v>480</v>
      </c>
      <c r="C295" s="41" t="s">
        <v>14</v>
      </c>
      <c r="D295" s="84">
        <v>4</v>
      </c>
      <c r="E295" s="105"/>
      <c r="F295" s="105">
        <f t="shared" si="14"/>
        <v>0</v>
      </c>
    </row>
    <row r="296" spans="1:6" ht="15.75" thickBot="1" x14ac:dyDescent="0.3">
      <c r="A296" s="17" t="s">
        <v>481</v>
      </c>
      <c r="B296" s="46" t="s">
        <v>482</v>
      </c>
      <c r="C296" s="19" t="s">
        <v>14</v>
      </c>
      <c r="D296" s="84">
        <v>4</v>
      </c>
      <c r="E296" s="105"/>
      <c r="F296" s="105">
        <f t="shared" si="14"/>
        <v>0</v>
      </c>
    </row>
    <row r="297" spans="1:6" ht="15.75" thickBot="1" x14ac:dyDescent="0.3">
      <c r="A297" s="17" t="s">
        <v>483</v>
      </c>
      <c r="B297" s="18" t="s">
        <v>484</v>
      </c>
      <c r="C297" s="19" t="s">
        <v>14</v>
      </c>
      <c r="D297" s="84">
        <v>4</v>
      </c>
      <c r="E297" s="105"/>
      <c r="F297" s="105">
        <f t="shared" si="14"/>
        <v>0</v>
      </c>
    </row>
    <row r="298" spans="1:6" ht="15.75" thickBot="1" x14ac:dyDescent="0.3">
      <c r="A298" s="17" t="s">
        <v>485</v>
      </c>
      <c r="B298" s="18" t="s">
        <v>486</v>
      </c>
      <c r="C298" s="19" t="s">
        <v>14</v>
      </c>
      <c r="D298" s="84">
        <v>1</v>
      </c>
      <c r="E298" s="105"/>
      <c r="F298" s="105">
        <f t="shared" si="14"/>
        <v>0</v>
      </c>
    </row>
    <row r="299" spans="1:6" ht="15.75" thickBot="1" x14ac:dyDescent="0.3">
      <c r="A299" s="17" t="s">
        <v>487</v>
      </c>
      <c r="B299" s="18" t="s">
        <v>488</v>
      </c>
      <c r="C299" s="19" t="s">
        <v>14</v>
      </c>
      <c r="D299" s="84">
        <v>2</v>
      </c>
      <c r="E299" s="105"/>
      <c r="F299" s="105">
        <f t="shared" si="14"/>
        <v>0</v>
      </c>
    </row>
    <row r="300" spans="1:6" ht="15.75" thickBot="1" x14ac:dyDescent="0.3">
      <c r="A300" s="17" t="s">
        <v>489</v>
      </c>
      <c r="B300" s="18" t="s">
        <v>490</v>
      </c>
      <c r="C300" s="19" t="s">
        <v>14</v>
      </c>
      <c r="D300" s="84">
        <v>2</v>
      </c>
      <c r="E300" s="105"/>
      <c r="F300" s="105">
        <f t="shared" si="14"/>
        <v>0</v>
      </c>
    </row>
    <row r="301" spans="1:6" ht="26.25" thickBot="1" x14ac:dyDescent="0.3">
      <c r="A301" s="17" t="s">
        <v>491</v>
      </c>
      <c r="B301" s="21" t="s">
        <v>492</v>
      </c>
      <c r="C301" s="41" t="s">
        <v>14</v>
      </c>
      <c r="D301" s="84">
        <v>2</v>
      </c>
      <c r="E301" s="105"/>
      <c r="F301" s="105">
        <f t="shared" si="14"/>
        <v>0</v>
      </c>
    </row>
    <row r="302" spans="1:6" ht="15.75" thickBot="1" x14ac:dyDescent="0.3">
      <c r="A302" s="17" t="s">
        <v>493</v>
      </c>
      <c r="B302" s="21" t="s">
        <v>494</v>
      </c>
      <c r="C302" s="41" t="s">
        <v>14</v>
      </c>
      <c r="D302" s="84">
        <v>4</v>
      </c>
      <c r="E302" s="105"/>
      <c r="F302" s="105">
        <f t="shared" si="14"/>
        <v>0</v>
      </c>
    </row>
    <row r="303" spans="1:6" ht="15.75" thickBot="1" x14ac:dyDescent="0.3">
      <c r="A303" s="17" t="s">
        <v>495</v>
      </c>
      <c r="B303" s="18" t="s">
        <v>496</v>
      </c>
      <c r="C303" s="40" t="s">
        <v>14</v>
      </c>
      <c r="D303" s="84">
        <v>2</v>
      </c>
      <c r="E303" s="105"/>
      <c r="F303" s="105">
        <f t="shared" si="14"/>
        <v>0</v>
      </c>
    </row>
    <row r="304" spans="1:6" ht="51.75" thickBot="1" x14ac:dyDescent="0.3">
      <c r="A304" s="17" t="s">
        <v>497</v>
      </c>
      <c r="B304" s="18" t="s">
        <v>498</v>
      </c>
      <c r="C304" s="40" t="s">
        <v>14</v>
      </c>
      <c r="D304" s="84">
        <v>2</v>
      </c>
      <c r="E304" s="105"/>
      <c r="F304" s="105">
        <f t="shared" si="14"/>
        <v>0</v>
      </c>
    </row>
    <row r="305" spans="1:6" ht="15.75" thickBot="1" x14ac:dyDescent="0.3">
      <c r="A305" s="17" t="s">
        <v>499</v>
      </c>
      <c r="B305" s="18" t="s">
        <v>500</v>
      </c>
      <c r="C305" s="19" t="s">
        <v>14</v>
      </c>
      <c r="D305" s="84">
        <v>2</v>
      </c>
      <c r="E305" s="105"/>
      <c r="F305" s="105">
        <f t="shared" si="14"/>
        <v>0</v>
      </c>
    </row>
    <row r="306" spans="1:6" ht="15.75" thickBot="1" x14ac:dyDescent="0.3">
      <c r="A306" s="17" t="s">
        <v>501</v>
      </c>
      <c r="B306" s="18" t="s">
        <v>502</v>
      </c>
      <c r="C306" s="19" t="s">
        <v>14</v>
      </c>
      <c r="D306" s="84">
        <v>1</v>
      </c>
      <c r="E306" s="105"/>
      <c r="F306" s="105">
        <f t="shared" si="14"/>
        <v>0</v>
      </c>
    </row>
    <row r="307" spans="1:6" ht="15.75" thickBot="1" x14ac:dyDescent="0.3">
      <c r="A307" s="17" t="s">
        <v>503</v>
      </c>
      <c r="B307" s="18" t="s">
        <v>504</v>
      </c>
      <c r="C307" s="19" t="s">
        <v>14</v>
      </c>
      <c r="D307" s="84">
        <v>1</v>
      </c>
      <c r="E307" s="105"/>
      <c r="F307" s="105">
        <f t="shared" si="14"/>
        <v>0</v>
      </c>
    </row>
    <row r="308" spans="1:6" ht="15.75" thickBot="1" x14ac:dyDescent="0.3">
      <c r="A308" s="17" t="s">
        <v>505</v>
      </c>
      <c r="B308" s="21" t="s">
        <v>506</v>
      </c>
      <c r="C308" s="41" t="s">
        <v>14</v>
      </c>
      <c r="D308" s="84">
        <v>1</v>
      </c>
      <c r="E308" s="105"/>
      <c r="F308" s="105">
        <f t="shared" si="14"/>
        <v>0</v>
      </c>
    </row>
    <row r="309" spans="1:6" ht="26.25" thickBot="1" x14ac:dyDescent="0.3">
      <c r="A309" s="14" t="s">
        <v>507</v>
      </c>
      <c r="B309" s="47" t="s">
        <v>508</v>
      </c>
      <c r="C309" s="16"/>
      <c r="D309" s="83">
        <v>0</v>
      </c>
      <c r="E309" s="105"/>
      <c r="F309" s="105">
        <f t="shared" si="14"/>
        <v>0</v>
      </c>
    </row>
    <row r="310" spans="1:6" ht="15.75" thickBot="1" x14ac:dyDescent="0.3">
      <c r="A310" s="17" t="s">
        <v>509</v>
      </c>
      <c r="B310" s="48" t="s">
        <v>413</v>
      </c>
      <c r="C310" s="41" t="s">
        <v>11</v>
      </c>
      <c r="D310" s="84">
        <v>26</v>
      </c>
      <c r="E310" s="105"/>
      <c r="F310" s="105">
        <f t="shared" si="14"/>
        <v>0</v>
      </c>
    </row>
    <row r="311" spans="1:6" ht="15.75" thickBot="1" x14ac:dyDescent="0.3">
      <c r="A311" s="17" t="s">
        <v>510</v>
      </c>
      <c r="B311" s="21" t="s">
        <v>511</v>
      </c>
      <c r="C311" s="41" t="s">
        <v>14</v>
      </c>
      <c r="D311" s="84">
        <v>25</v>
      </c>
      <c r="E311" s="105"/>
      <c r="F311" s="105">
        <f t="shared" si="14"/>
        <v>0</v>
      </c>
    </row>
    <row r="312" spans="1:6" ht="15.75" thickBot="1" x14ac:dyDescent="0.3">
      <c r="A312" s="17" t="s">
        <v>512</v>
      </c>
      <c r="B312" s="21" t="s">
        <v>513</v>
      </c>
      <c r="C312" s="41" t="s">
        <v>11</v>
      </c>
      <c r="D312" s="84">
        <v>77</v>
      </c>
      <c r="E312" s="105"/>
      <c r="F312" s="105">
        <f t="shared" si="14"/>
        <v>0</v>
      </c>
    </row>
    <row r="313" spans="1:6" ht="15.75" thickBot="1" x14ac:dyDescent="0.3">
      <c r="A313" s="17" t="s">
        <v>514</v>
      </c>
      <c r="B313" s="21" t="s">
        <v>515</v>
      </c>
      <c r="C313" s="41" t="s">
        <v>14</v>
      </c>
      <c r="D313" s="84">
        <v>24</v>
      </c>
      <c r="E313" s="105"/>
      <c r="F313" s="105">
        <f t="shared" si="14"/>
        <v>0</v>
      </c>
    </row>
    <row r="314" spans="1:6" ht="15.75" thickBot="1" x14ac:dyDescent="0.3">
      <c r="A314" s="17" t="s">
        <v>516</v>
      </c>
      <c r="B314" s="21" t="s">
        <v>517</v>
      </c>
      <c r="C314" s="41" t="s">
        <v>11</v>
      </c>
      <c r="D314" s="84">
        <v>19</v>
      </c>
      <c r="E314" s="105"/>
      <c r="F314" s="105">
        <f t="shared" si="14"/>
        <v>0</v>
      </c>
    </row>
    <row r="315" spans="1:6" ht="15.75" thickBot="1" x14ac:dyDescent="0.3">
      <c r="A315" s="17" t="s">
        <v>518</v>
      </c>
      <c r="B315" s="21" t="s">
        <v>519</v>
      </c>
      <c r="C315" s="41" t="s">
        <v>14</v>
      </c>
      <c r="D315" s="84">
        <v>6</v>
      </c>
      <c r="E315" s="105"/>
      <c r="F315" s="105">
        <f t="shared" si="14"/>
        <v>0</v>
      </c>
    </row>
    <row r="316" spans="1:6" ht="15.75" thickBot="1" x14ac:dyDescent="0.3">
      <c r="A316" s="17" t="s">
        <v>520</v>
      </c>
      <c r="B316" s="21" t="s">
        <v>521</v>
      </c>
      <c r="C316" s="41" t="s">
        <v>11</v>
      </c>
      <c r="D316" s="84">
        <v>22</v>
      </c>
      <c r="E316" s="105"/>
      <c r="F316" s="105">
        <f t="shared" si="14"/>
        <v>0</v>
      </c>
    </row>
    <row r="317" spans="1:6" ht="15.75" thickBot="1" x14ac:dyDescent="0.3">
      <c r="A317" s="17" t="s">
        <v>522</v>
      </c>
      <c r="B317" s="21" t="s">
        <v>523</v>
      </c>
      <c r="C317" s="41" t="s">
        <v>14</v>
      </c>
      <c r="D317" s="84">
        <v>20</v>
      </c>
      <c r="E317" s="105"/>
      <c r="F317" s="105">
        <f t="shared" si="14"/>
        <v>0</v>
      </c>
    </row>
    <row r="318" spans="1:6" ht="15.75" thickBot="1" x14ac:dyDescent="0.3">
      <c r="A318" s="17" t="s">
        <v>524</v>
      </c>
      <c r="B318" s="21" t="s">
        <v>525</v>
      </c>
      <c r="C318" s="41" t="s">
        <v>11</v>
      </c>
      <c r="D318" s="84">
        <v>16</v>
      </c>
      <c r="E318" s="105"/>
      <c r="F318" s="105">
        <f t="shared" si="14"/>
        <v>0</v>
      </c>
    </row>
    <row r="319" spans="1:6" ht="15.75" thickBot="1" x14ac:dyDescent="0.3">
      <c r="A319" s="17" t="s">
        <v>526</v>
      </c>
      <c r="B319" s="21" t="s">
        <v>527</v>
      </c>
      <c r="C319" s="41" t="s">
        <v>14</v>
      </c>
      <c r="D319" s="84">
        <v>21</v>
      </c>
      <c r="E319" s="105"/>
      <c r="F319" s="105">
        <f t="shared" si="14"/>
        <v>0</v>
      </c>
    </row>
    <row r="320" spans="1:6" ht="15.75" thickBot="1" x14ac:dyDescent="0.3">
      <c r="A320" s="17" t="s">
        <v>528</v>
      </c>
      <c r="B320" s="21" t="s">
        <v>529</v>
      </c>
      <c r="C320" s="41" t="s">
        <v>11</v>
      </c>
      <c r="D320" s="84">
        <v>18</v>
      </c>
      <c r="E320" s="105"/>
      <c r="F320" s="105">
        <f t="shared" si="14"/>
        <v>0</v>
      </c>
    </row>
    <row r="321" spans="1:6" ht="15.75" thickBot="1" x14ac:dyDescent="0.3">
      <c r="A321" s="17" t="s">
        <v>530</v>
      </c>
      <c r="B321" s="21" t="s">
        <v>531</v>
      </c>
      <c r="C321" s="41" t="s">
        <v>14</v>
      </c>
      <c r="D321" s="84">
        <v>7</v>
      </c>
      <c r="E321" s="105"/>
      <c r="F321" s="105">
        <f t="shared" si="14"/>
        <v>0</v>
      </c>
    </row>
    <row r="322" spans="1:6" ht="15.75" thickBot="1" x14ac:dyDescent="0.3">
      <c r="A322" s="17" t="s">
        <v>532</v>
      </c>
      <c r="B322" s="21" t="s">
        <v>533</v>
      </c>
      <c r="C322" s="41" t="s">
        <v>14</v>
      </c>
      <c r="D322" s="84">
        <v>4</v>
      </c>
      <c r="E322" s="105"/>
      <c r="F322" s="105">
        <f t="shared" ref="F322:F385" si="15">+E322*D322</f>
        <v>0</v>
      </c>
    </row>
    <row r="323" spans="1:6" ht="15.75" thickBot="1" x14ac:dyDescent="0.3">
      <c r="A323" s="17" t="s">
        <v>534</v>
      </c>
      <c r="B323" s="21" t="s">
        <v>535</v>
      </c>
      <c r="C323" s="41" t="s">
        <v>14</v>
      </c>
      <c r="D323" s="84">
        <v>1</v>
      </c>
      <c r="E323" s="105"/>
      <c r="F323" s="105">
        <f t="shared" si="15"/>
        <v>0</v>
      </c>
    </row>
    <row r="324" spans="1:6" ht="15.75" thickBot="1" x14ac:dyDescent="0.3">
      <c r="A324" s="17" t="s">
        <v>536</v>
      </c>
      <c r="B324" s="21" t="s">
        <v>537</v>
      </c>
      <c r="C324" s="41" t="s">
        <v>14</v>
      </c>
      <c r="D324" s="84">
        <v>2</v>
      </c>
      <c r="E324" s="105"/>
      <c r="F324" s="105">
        <f t="shared" si="15"/>
        <v>0</v>
      </c>
    </row>
    <row r="325" spans="1:6" ht="26.25" thickBot="1" x14ac:dyDescent="0.3">
      <c r="A325" s="17" t="s">
        <v>538</v>
      </c>
      <c r="B325" s="21" t="s">
        <v>539</v>
      </c>
      <c r="C325" s="41" t="s">
        <v>14</v>
      </c>
      <c r="D325" s="84">
        <v>2</v>
      </c>
      <c r="E325" s="105"/>
      <c r="F325" s="105">
        <f t="shared" si="15"/>
        <v>0</v>
      </c>
    </row>
    <row r="326" spans="1:6" ht="26.25" thickBot="1" x14ac:dyDescent="0.3">
      <c r="A326" s="14" t="s">
        <v>540</v>
      </c>
      <c r="B326" s="47" t="s">
        <v>541</v>
      </c>
      <c r="C326" s="16"/>
      <c r="D326" s="83">
        <v>0</v>
      </c>
      <c r="E326" s="105"/>
      <c r="F326" s="105">
        <f t="shared" si="15"/>
        <v>0</v>
      </c>
    </row>
    <row r="327" spans="1:6" ht="15.75" thickBot="1" x14ac:dyDescent="0.3">
      <c r="A327" s="17" t="s">
        <v>542</v>
      </c>
      <c r="B327" s="48" t="s">
        <v>543</v>
      </c>
      <c r="C327" s="41" t="s">
        <v>14</v>
      </c>
      <c r="D327" s="84">
        <v>7</v>
      </c>
      <c r="E327" s="105"/>
      <c r="F327" s="105">
        <f t="shared" si="15"/>
        <v>0</v>
      </c>
    </row>
    <row r="328" spans="1:6" ht="15.75" thickBot="1" x14ac:dyDescent="0.3">
      <c r="A328" s="17" t="s">
        <v>544</v>
      </c>
      <c r="B328" s="21" t="s">
        <v>545</v>
      </c>
      <c r="C328" s="41" t="s">
        <v>14</v>
      </c>
      <c r="D328" s="84">
        <v>5</v>
      </c>
      <c r="E328" s="105"/>
      <c r="F328" s="105">
        <f t="shared" si="15"/>
        <v>0</v>
      </c>
    </row>
    <row r="329" spans="1:6" ht="15.75" thickBot="1" x14ac:dyDescent="0.3">
      <c r="A329" s="17" t="s">
        <v>546</v>
      </c>
      <c r="B329" s="21" t="s">
        <v>547</v>
      </c>
      <c r="C329" s="41" t="s">
        <v>14</v>
      </c>
      <c r="D329" s="84">
        <v>1</v>
      </c>
      <c r="E329" s="105"/>
      <c r="F329" s="105">
        <f t="shared" si="15"/>
        <v>0</v>
      </c>
    </row>
    <row r="330" spans="1:6" ht="15.75" thickBot="1" x14ac:dyDescent="0.3">
      <c r="A330" s="17" t="s">
        <v>548</v>
      </c>
      <c r="B330" s="21" t="s">
        <v>549</v>
      </c>
      <c r="C330" s="41" t="s">
        <v>14</v>
      </c>
      <c r="D330" s="84">
        <v>1</v>
      </c>
      <c r="E330" s="105"/>
      <c r="F330" s="105">
        <f t="shared" si="15"/>
        <v>0</v>
      </c>
    </row>
    <row r="331" spans="1:6" ht="15.75" thickBot="1" x14ac:dyDescent="0.3">
      <c r="A331" s="17" t="s">
        <v>550</v>
      </c>
      <c r="B331" s="21" t="s">
        <v>551</v>
      </c>
      <c r="C331" s="41" t="s">
        <v>14</v>
      </c>
      <c r="D331" s="84">
        <v>5</v>
      </c>
      <c r="E331" s="105"/>
      <c r="F331" s="105">
        <f t="shared" si="15"/>
        <v>0</v>
      </c>
    </row>
    <row r="332" spans="1:6" ht="26.25" thickBot="1" x14ac:dyDescent="0.3">
      <c r="A332" s="17" t="s">
        <v>552</v>
      </c>
      <c r="B332" s="21" t="s">
        <v>553</v>
      </c>
      <c r="C332" s="41" t="s">
        <v>14</v>
      </c>
      <c r="D332" s="84">
        <v>2</v>
      </c>
      <c r="E332" s="105"/>
      <c r="F332" s="105">
        <f t="shared" si="15"/>
        <v>0</v>
      </c>
    </row>
    <row r="333" spans="1:6" ht="26.25" thickBot="1" x14ac:dyDescent="0.3">
      <c r="A333" s="17" t="s">
        <v>554</v>
      </c>
      <c r="B333" s="21" t="s">
        <v>555</v>
      </c>
      <c r="C333" s="41" t="s">
        <v>14</v>
      </c>
      <c r="D333" s="84">
        <v>7</v>
      </c>
      <c r="E333" s="105"/>
      <c r="F333" s="105">
        <f t="shared" si="15"/>
        <v>0</v>
      </c>
    </row>
    <row r="334" spans="1:6" ht="26.25" thickBot="1" x14ac:dyDescent="0.3">
      <c r="A334" s="17" t="s">
        <v>556</v>
      </c>
      <c r="B334" s="21" t="s">
        <v>557</v>
      </c>
      <c r="C334" s="41" t="s">
        <v>14</v>
      </c>
      <c r="D334" s="84">
        <v>4</v>
      </c>
      <c r="E334" s="105"/>
      <c r="F334" s="105">
        <f t="shared" si="15"/>
        <v>0</v>
      </c>
    </row>
    <row r="335" spans="1:6" ht="26.25" thickBot="1" x14ac:dyDescent="0.3">
      <c r="A335" s="17" t="s">
        <v>558</v>
      </c>
      <c r="B335" s="21" t="s">
        <v>559</v>
      </c>
      <c r="C335" s="41" t="s">
        <v>14</v>
      </c>
      <c r="D335" s="84">
        <v>2</v>
      </c>
      <c r="E335" s="105"/>
      <c r="F335" s="105">
        <f t="shared" si="15"/>
        <v>0</v>
      </c>
    </row>
    <row r="336" spans="1:6" ht="15.75" thickBot="1" x14ac:dyDescent="0.3">
      <c r="A336" s="14" t="s">
        <v>560</v>
      </c>
      <c r="B336" s="15" t="s">
        <v>561</v>
      </c>
      <c r="C336" s="16"/>
      <c r="D336" s="83">
        <v>0</v>
      </c>
      <c r="E336" s="105"/>
      <c r="F336" s="105">
        <f t="shared" si="15"/>
        <v>0</v>
      </c>
    </row>
    <row r="337" spans="1:6" ht="26.25" thickBot="1" x14ac:dyDescent="0.3">
      <c r="A337" s="14" t="s">
        <v>562</v>
      </c>
      <c r="B337" s="15" t="s">
        <v>563</v>
      </c>
      <c r="C337" s="16"/>
      <c r="D337" s="83">
        <v>0</v>
      </c>
      <c r="E337" s="105"/>
      <c r="F337" s="105">
        <f t="shared" si="15"/>
        <v>0</v>
      </c>
    </row>
    <row r="338" spans="1:6" ht="15.75" thickBot="1" x14ac:dyDescent="0.3">
      <c r="A338" s="17" t="s">
        <v>564</v>
      </c>
      <c r="B338" s="21" t="s">
        <v>565</v>
      </c>
      <c r="C338" s="41" t="s">
        <v>11</v>
      </c>
      <c r="D338" s="84">
        <v>23</v>
      </c>
      <c r="E338" s="105"/>
      <c r="F338" s="105">
        <f t="shared" si="15"/>
        <v>0</v>
      </c>
    </row>
    <row r="339" spans="1:6" ht="15.75" thickBot="1" x14ac:dyDescent="0.3">
      <c r="A339" s="17" t="s">
        <v>566</v>
      </c>
      <c r="B339" s="21" t="s">
        <v>567</v>
      </c>
      <c r="C339" s="41" t="s">
        <v>11</v>
      </c>
      <c r="D339" s="84">
        <v>22</v>
      </c>
      <c r="E339" s="105"/>
      <c r="F339" s="105">
        <f t="shared" si="15"/>
        <v>0</v>
      </c>
    </row>
    <row r="340" spans="1:6" ht="15.75" thickBot="1" x14ac:dyDescent="0.3">
      <c r="A340" s="17" t="s">
        <v>568</v>
      </c>
      <c r="B340" s="21" t="s">
        <v>569</v>
      </c>
      <c r="C340" s="41" t="s">
        <v>14</v>
      </c>
      <c r="D340" s="84">
        <v>27</v>
      </c>
      <c r="E340" s="105"/>
      <c r="F340" s="105">
        <f t="shared" si="15"/>
        <v>0</v>
      </c>
    </row>
    <row r="341" spans="1:6" ht="15.75" thickBot="1" x14ac:dyDescent="0.3">
      <c r="A341" s="17" t="s">
        <v>570</v>
      </c>
      <c r="B341" s="21" t="s">
        <v>571</v>
      </c>
      <c r="C341" s="41" t="s">
        <v>11</v>
      </c>
      <c r="D341" s="84">
        <v>24</v>
      </c>
      <c r="E341" s="105"/>
      <c r="F341" s="105">
        <f t="shared" si="15"/>
        <v>0</v>
      </c>
    </row>
    <row r="342" spans="1:6" ht="15.75" thickBot="1" x14ac:dyDescent="0.3">
      <c r="A342" s="17" t="s">
        <v>572</v>
      </c>
      <c r="B342" s="21" t="s">
        <v>573</v>
      </c>
      <c r="C342" s="41" t="s">
        <v>14</v>
      </c>
      <c r="D342" s="84">
        <v>6</v>
      </c>
      <c r="E342" s="105"/>
      <c r="F342" s="105">
        <f t="shared" si="15"/>
        <v>0</v>
      </c>
    </row>
    <row r="343" spans="1:6" ht="15.75" thickBot="1" x14ac:dyDescent="0.3">
      <c r="A343" s="17" t="s">
        <v>574</v>
      </c>
      <c r="B343" s="21" t="s">
        <v>575</v>
      </c>
      <c r="C343" s="41" t="s">
        <v>11</v>
      </c>
      <c r="D343" s="84">
        <v>121</v>
      </c>
      <c r="E343" s="105"/>
      <c r="F343" s="105">
        <f t="shared" si="15"/>
        <v>0</v>
      </c>
    </row>
    <row r="344" spans="1:6" ht="15.75" thickBot="1" x14ac:dyDescent="0.3">
      <c r="A344" s="17" t="s">
        <v>576</v>
      </c>
      <c r="B344" s="21" t="s">
        <v>577</v>
      </c>
      <c r="C344" s="41" t="s">
        <v>14</v>
      </c>
      <c r="D344" s="84">
        <v>57</v>
      </c>
      <c r="E344" s="105"/>
      <c r="F344" s="105">
        <f t="shared" si="15"/>
        <v>0</v>
      </c>
    </row>
    <row r="345" spans="1:6" ht="15.75" thickBot="1" x14ac:dyDescent="0.3">
      <c r="A345" s="17" t="s">
        <v>578</v>
      </c>
      <c r="B345" s="21" t="s">
        <v>579</v>
      </c>
      <c r="C345" s="41" t="s">
        <v>14</v>
      </c>
      <c r="D345" s="84">
        <v>3</v>
      </c>
      <c r="E345" s="105"/>
      <c r="F345" s="105">
        <f t="shared" si="15"/>
        <v>0</v>
      </c>
    </row>
    <row r="346" spans="1:6" ht="15.75" thickBot="1" x14ac:dyDescent="0.3">
      <c r="A346" s="17" t="s">
        <v>580</v>
      </c>
      <c r="B346" s="21" t="s">
        <v>581</v>
      </c>
      <c r="C346" s="41" t="s">
        <v>11</v>
      </c>
      <c r="D346" s="84">
        <v>43</v>
      </c>
      <c r="E346" s="105"/>
      <c r="F346" s="105">
        <f t="shared" si="15"/>
        <v>0</v>
      </c>
    </row>
    <row r="347" spans="1:6" ht="15.75" thickBot="1" x14ac:dyDescent="0.3">
      <c r="A347" s="14" t="s">
        <v>582</v>
      </c>
      <c r="B347" s="15" t="s">
        <v>583</v>
      </c>
      <c r="C347" s="16"/>
      <c r="D347" s="83">
        <v>0</v>
      </c>
      <c r="E347" s="105"/>
      <c r="F347" s="105">
        <f t="shared" si="15"/>
        <v>0</v>
      </c>
    </row>
    <row r="348" spans="1:6" ht="26.25" thickBot="1" x14ac:dyDescent="0.3">
      <c r="A348" s="17" t="s">
        <v>584</v>
      </c>
      <c r="B348" s="21" t="s">
        <v>585</v>
      </c>
      <c r="C348" s="41" t="s">
        <v>14</v>
      </c>
      <c r="D348" s="84">
        <v>7</v>
      </c>
      <c r="E348" s="105"/>
      <c r="F348" s="105">
        <f t="shared" si="15"/>
        <v>0</v>
      </c>
    </row>
    <row r="349" spans="1:6" ht="15.75" thickBot="1" x14ac:dyDescent="0.3">
      <c r="A349" s="17" t="s">
        <v>586</v>
      </c>
      <c r="B349" s="21" t="s">
        <v>587</v>
      </c>
      <c r="C349" s="41" t="s">
        <v>14</v>
      </c>
      <c r="D349" s="84">
        <v>5</v>
      </c>
      <c r="E349" s="105"/>
      <c r="F349" s="105">
        <f t="shared" si="15"/>
        <v>0</v>
      </c>
    </row>
    <row r="350" spans="1:6" ht="15.75" thickBot="1" x14ac:dyDescent="0.3">
      <c r="A350" s="17" t="s">
        <v>588</v>
      </c>
      <c r="B350" s="21" t="s">
        <v>589</v>
      </c>
      <c r="C350" s="41" t="s">
        <v>14</v>
      </c>
      <c r="D350" s="84">
        <v>1</v>
      </c>
      <c r="E350" s="105"/>
      <c r="F350" s="105">
        <f t="shared" si="15"/>
        <v>0</v>
      </c>
    </row>
    <row r="351" spans="1:6" ht="26.25" thickBot="1" x14ac:dyDescent="0.3">
      <c r="A351" s="17" t="s">
        <v>590</v>
      </c>
      <c r="B351" s="21" t="s">
        <v>591</v>
      </c>
      <c r="C351" s="41" t="s">
        <v>14</v>
      </c>
      <c r="D351" s="84">
        <v>1</v>
      </c>
      <c r="E351" s="105"/>
      <c r="F351" s="105">
        <f t="shared" si="15"/>
        <v>0</v>
      </c>
    </row>
    <row r="352" spans="1:6" ht="26.25" thickBot="1" x14ac:dyDescent="0.3">
      <c r="A352" s="17" t="s">
        <v>592</v>
      </c>
      <c r="B352" s="21" t="s">
        <v>593</v>
      </c>
      <c r="C352" s="41" t="s">
        <v>14</v>
      </c>
      <c r="D352" s="84">
        <v>5</v>
      </c>
      <c r="E352" s="105"/>
      <c r="F352" s="105">
        <f t="shared" si="15"/>
        <v>0</v>
      </c>
    </row>
    <row r="353" spans="1:6" ht="15.75" thickBot="1" x14ac:dyDescent="0.3">
      <c r="A353" s="17" t="s">
        <v>594</v>
      </c>
      <c r="B353" s="21" t="s">
        <v>595</v>
      </c>
      <c r="C353" s="41" t="s">
        <v>14</v>
      </c>
      <c r="D353" s="84">
        <v>5</v>
      </c>
      <c r="E353" s="105"/>
      <c r="F353" s="105">
        <f t="shared" si="15"/>
        <v>0</v>
      </c>
    </row>
    <row r="354" spans="1:6" ht="26.25" thickBot="1" x14ac:dyDescent="0.3">
      <c r="A354" s="17" t="s">
        <v>596</v>
      </c>
      <c r="B354" s="21" t="s">
        <v>597</v>
      </c>
      <c r="C354" s="41" t="s">
        <v>14</v>
      </c>
      <c r="D354" s="84">
        <v>2</v>
      </c>
      <c r="E354" s="105"/>
      <c r="F354" s="105">
        <f t="shared" si="15"/>
        <v>0</v>
      </c>
    </row>
    <row r="355" spans="1:6" ht="15.75" thickBot="1" x14ac:dyDescent="0.3">
      <c r="A355" s="17" t="s">
        <v>598</v>
      </c>
      <c r="B355" s="21" t="s">
        <v>599</v>
      </c>
      <c r="C355" s="41" t="s">
        <v>14</v>
      </c>
      <c r="D355" s="84">
        <v>5</v>
      </c>
      <c r="E355" s="105"/>
      <c r="F355" s="105">
        <f t="shared" si="15"/>
        <v>0</v>
      </c>
    </row>
    <row r="356" spans="1:6" ht="15.75" thickBot="1" x14ac:dyDescent="0.3">
      <c r="A356" s="14" t="s">
        <v>600</v>
      </c>
      <c r="B356" s="15" t="s">
        <v>601</v>
      </c>
      <c r="C356" s="16"/>
      <c r="D356" s="83">
        <v>0</v>
      </c>
      <c r="E356" s="105"/>
      <c r="F356" s="105">
        <f t="shared" si="15"/>
        <v>0</v>
      </c>
    </row>
    <row r="357" spans="1:6" ht="26.25" thickBot="1" x14ac:dyDescent="0.3">
      <c r="A357" s="17" t="s">
        <v>602</v>
      </c>
      <c r="B357" s="21" t="s">
        <v>603</v>
      </c>
      <c r="C357" s="41" t="s">
        <v>14</v>
      </c>
      <c r="D357" s="84">
        <v>1</v>
      </c>
      <c r="E357" s="105"/>
      <c r="F357" s="105">
        <f t="shared" si="15"/>
        <v>0</v>
      </c>
    </row>
    <row r="358" spans="1:6" ht="15.75" thickBot="1" x14ac:dyDescent="0.3">
      <c r="A358" s="17" t="s">
        <v>604</v>
      </c>
      <c r="B358" s="21" t="s">
        <v>605</v>
      </c>
      <c r="C358" s="41" t="s">
        <v>14</v>
      </c>
      <c r="D358" s="84">
        <v>1</v>
      </c>
      <c r="E358" s="105"/>
      <c r="F358" s="105">
        <f t="shared" si="15"/>
        <v>0</v>
      </c>
    </row>
    <row r="359" spans="1:6" ht="26.25" thickBot="1" x14ac:dyDescent="0.3">
      <c r="A359" s="14" t="s">
        <v>606</v>
      </c>
      <c r="B359" s="15" t="s">
        <v>607</v>
      </c>
      <c r="C359" s="16"/>
      <c r="D359" s="83">
        <v>0</v>
      </c>
      <c r="E359" s="105"/>
      <c r="F359" s="105">
        <f t="shared" si="15"/>
        <v>0</v>
      </c>
    </row>
    <row r="360" spans="1:6" ht="15.75" thickBot="1" x14ac:dyDescent="0.3">
      <c r="A360" s="14" t="s">
        <v>608</v>
      </c>
      <c r="B360" s="15" t="s">
        <v>609</v>
      </c>
      <c r="C360" s="16"/>
      <c r="D360" s="83">
        <v>0</v>
      </c>
      <c r="E360" s="105"/>
      <c r="F360" s="105">
        <f t="shared" si="15"/>
        <v>0</v>
      </c>
    </row>
    <row r="361" spans="1:6" ht="26.25" thickBot="1" x14ac:dyDescent="0.3">
      <c r="A361" s="17" t="s">
        <v>610</v>
      </c>
      <c r="B361" s="21" t="s">
        <v>611</v>
      </c>
      <c r="C361" s="41" t="s">
        <v>11</v>
      </c>
      <c r="D361" s="84">
        <v>34</v>
      </c>
      <c r="E361" s="105"/>
      <c r="F361" s="105">
        <f t="shared" si="15"/>
        <v>0</v>
      </c>
    </row>
    <row r="362" spans="1:6" ht="26.25" thickBot="1" x14ac:dyDescent="0.3">
      <c r="A362" s="17" t="s">
        <v>612</v>
      </c>
      <c r="B362" s="21" t="s">
        <v>613</v>
      </c>
      <c r="C362" s="41" t="s">
        <v>14</v>
      </c>
      <c r="D362" s="84">
        <v>6</v>
      </c>
      <c r="E362" s="105"/>
      <c r="F362" s="105">
        <f t="shared" si="15"/>
        <v>0</v>
      </c>
    </row>
    <row r="363" spans="1:6" ht="26.25" thickBot="1" x14ac:dyDescent="0.3">
      <c r="A363" s="14" t="s">
        <v>614</v>
      </c>
      <c r="B363" s="15" t="s">
        <v>615</v>
      </c>
      <c r="C363" s="16"/>
      <c r="D363" s="83">
        <v>0</v>
      </c>
      <c r="E363" s="105"/>
      <c r="F363" s="105">
        <f t="shared" si="15"/>
        <v>0</v>
      </c>
    </row>
    <row r="364" spans="1:6" ht="26.25" thickBot="1" x14ac:dyDescent="0.3">
      <c r="A364" s="17" t="s">
        <v>616</v>
      </c>
      <c r="B364" s="21" t="s">
        <v>617</v>
      </c>
      <c r="C364" s="41" t="s">
        <v>14</v>
      </c>
      <c r="D364" s="84">
        <v>1</v>
      </c>
      <c r="E364" s="105"/>
      <c r="F364" s="105">
        <f t="shared" si="15"/>
        <v>0</v>
      </c>
    </row>
    <row r="365" spans="1:6" ht="26.25" thickBot="1" x14ac:dyDescent="0.3">
      <c r="A365" s="17" t="s">
        <v>618</v>
      </c>
      <c r="B365" s="21" t="s">
        <v>619</v>
      </c>
      <c r="C365" s="41" t="s">
        <v>400</v>
      </c>
      <c r="D365" s="84">
        <v>1</v>
      </c>
      <c r="E365" s="105"/>
      <c r="F365" s="105">
        <f t="shared" si="15"/>
        <v>0</v>
      </c>
    </row>
    <row r="366" spans="1:6" ht="26.25" thickBot="1" x14ac:dyDescent="0.3">
      <c r="A366" s="14" t="s">
        <v>620</v>
      </c>
      <c r="B366" s="15" t="s">
        <v>621</v>
      </c>
      <c r="C366" s="16"/>
      <c r="D366" s="83">
        <v>0</v>
      </c>
      <c r="E366" s="105"/>
      <c r="F366" s="105">
        <f t="shared" si="15"/>
        <v>0</v>
      </c>
    </row>
    <row r="367" spans="1:6" ht="15.75" thickBot="1" x14ac:dyDescent="0.3">
      <c r="A367" s="14" t="s">
        <v>622</v>
      </c>
      <c r="B367" s="15" t="s">
        <v>623</v>
      </c>
      <c r="C367" s="16"/>
      <c r="D367" s="83">
        <v>0</v>
      </c>
      <c r="E367" s="105"/>
      <c r="F367" s="105">
        <f t="shared" si="15"/>
        <v>0</v>
      </c>
    </row>
    <row r="368" spans="1:6" ht="15.75" thickBot="1" x14ac:dyDescent="0.3">
      <c r="A368" s="17" t="s">
        <v>624</v>
      </c>
      <c r="B368" s="21" t="s">
        <v>625</v>
      </c>
      <c r="C368" s="41" t="s">
        <v>11</v>
      </c>
      <c r="D368" s="84">
        <v>35</v>
      </c>
      <c r="E368" s="105"/>
      <c r="F368" s="105">
        <f t="shared" si="15"/>
        <v>0</v>
      </c>
    </row>
    <row r="369" spans="1:6" ht="15.75" thickBot="1" x14ac:dyDescent="0.3">
      <c r="A369" s="17" t="s">
        <v>626</v>
      </c>
      <c r="B369" s="21" t="s">
        <v>573</v>
      </c>
      <c r="C369" s="41" t="s">
        <v>14</v>
      </c>
      <c r="D369" s="84">
        <v>10</v>
      </c>
      <c r="E369" s="105"/>
      <c r="F369" s="105">
        <f t="shared" si="15"/>
        <v>0</v>
      </c>
    </row>
    <row r="370" spans="1:6" ht="15.75" thickBot="1" x14ac:dyDescent="0.3">
      <c r="A370" s="17" t="s">
        <v>627</v>
      </c>
      <c r="B370" s="21" t="s">
        <v>575</v>
      </c>
      <c r="C370" s="41" t="s">
        <v>11</v>
      </c>
      <c r="D370" s="84">
        <v>119</v>
      </c>
      <c r="E370" s="105"/>
      <c r="F370" s="105">
        <f t="shared" si="15"/>
        <v>0</v>
      </c>
    </row>
    <row r="371" spans="1:6" ht="15.75" thickBot="1" x14ac:dyDescent="0.3">
      <c r="A371" s="17" t="s">
        <v>628</v>
      </c>
      <c r="B371" s="21" t="s">
        <v>577</v>
      </c>
      <c r="C371" s="41" t="s">
        <v>14</v>
      </c>
      <c r="D371" s="84">
        <v>46</v>
      </c>
      <c r="E371" s="105"/>
      <c r="F371" s="105">
        <f t="shared" si="15"/>
        <v>0</v>
      </c>
    </row>
    <row r="372" spans="1:6" ht="15.75" thickBot="1" x14ac:dyDescent="0.3">
      <c r="A372" s="17" t="s">
        <v>629</v>
      </c>
      <c r="B372" s="21" t="s">
        <v>630</v>
      </c>
      <c r="C372" s="41" t="s">
        <v>11</v>
      </c>
      <c r="D372" s="84">
        <v>47</v>
      </c>
      <c r="E372" s="105"/>
      <c r="F372" s="105">
        <f t="shared" si="15"/>
        <v>0</v>
      </c>
    </row>
    <row r="373" spans="1:6" ht="15.75" thickBot="1" x14ac:dyDescent="0.3">
      <c r="A373" s="17" t="s">
        <v>631</v>
      </c>
      <c r="B373" s="21" t="s">
        <v>632</v>
      </c>
      <c r="C373" s="41" t="s">
        <v>14</v>
      </c>
      <c r="D373" s="84">
        <v>19</v>
      </c>
      <c r="E373" s="105"/>
      <c r="F373" s="105">
        <f t="shared" si="15"/>
        <v>0</v>
      </c>
    </row>
    <row r="374" spans="1:6" ht="15.75" thickBot="1" x14ac:dyDescent="0.3">
      <c r="A374" s="17" t="s">
        <v>633</v>
      </c>
      <c r="B374" s="21" t="s">
        <v>634</v>
      </c>
      <c r="C374" s="41" t="s">
        <v>11</v>
      </c>
      <c r="D374" s="84">
        <v>20</v>
      </c>
      <c r="E374" s="105"/>
      <c r="F374" s="105">
        <f t="shared" si="15"/>
        <v>0</v>
      </c>
    </row>
    <row r="375" spans="1:6" ht="15.75" thickBot="1" x14ac:dyDescent="0.3">
      <c r="A375" s="17" t="s">
        <v>635</v>
      </c>
      <c r="B375" s="21" t="s">
        <v>636</v>
      </c>
      <c r="C375" s="41" t="s">
        <v>14</v>
      </c>
      <c r="D375" s="84">
        <v>8</v>
      </c>
      <c r="E375" s="105"/>
      <c r="F375" s="105">
        <f t="shared" si="15"/>
        <v>0</v>
      </c>
    </row>
    <row r="376" spans="1:6" ht="15.75" thickBot="1" x14ac:dyDescent="0.3">
      <c r="A376" s="17" t="s">
        <v>637</v>
      </c>
      <c r="B376" s="21" t="s">
        <v>638</v>
      </c>
      <c r="C376" s="41" t="s">
        <v>14</v>
      </c>
      <c r="D376" s="84">
        <v>12</v>
      </c>
      <c r="E376" s="105"/>
      <c r="F376" s="105">
        <f t="shared" si="15"/>
        <v>0</v>
      </c>
    </row>
    <row r="377" spans="1:6" ht="15.75" thickBot="1" x14ac:dyDescent="0.3">
      <c r="A377" s="17" t="s">
        <v>639</v>
      </c>
      <c r="B377" s="21" t="s">
        <v>640</v>
      </c>
      <c r="C377" s="41" t="s">
        <v>14</v>
      </c>
      <c r="D377" s="84">
        <v>2</v>
      </c>
      <c r="E377" s="105"/>
      <c r="F377" s="105">
        <f t="shared" si="15"/>
        <v>0</v>
      </c>
    </row>
    <row r="378" spans="1:6" ht="15.75" thickBot="1" x14ac:dyDescent="0.3">
      <c r="A378" s="17" t="s">
        <v>641</v>
      </c>
      <c r="B378" s="21" t="s">
        <v>937</v>
      </c>
      <c r="C378" s="17" t="s">
        <v>14</v>
      </c>
      <c r="D378" s="84">
        <v>1</v>
      </c>
      <c r="E378" s="105"/>
      <c r="F378" s="105">
        <f t="shared" si="15"/>
        <v>0</v>
      </c>
    </row>
    <row r="379" spans="1:6" ht="15.75" thickBot="1" x14ac:dyDescent="0.3">
      <c r="A379" s="17" t="s">
        <v>642</v>
      </c>
      <c r="B379" s="21" t="s">
        <v>643</v>
      </c>
      <c r="C379" s="41" t="s">
        <v>14</v>
      </c>
      <c r="D379" s="84">
        <v>5</v>
      </c>
      <c r="E379" s="105"/>
      <c r="F379" s="105">
        <f t="shared" si="15"/>
        <v>0</v>
      </c>
    </row>
    <row r="380" spans="1:6" ht="15.75" thickBot="1" x14ac:dyDescent="0.3">
      <c r="A380" s="17" t="s">
        <v>644</v>
      </c>
      <c r="B380" s="21" t="s">
        <v>645</v>
      </c>
      <c r="C380" s="41" t="s">
        <v>14</v>
      </c>
      <c r="D380" s="84">
        <v>5</v>
      </c>
      <c r="E380" s="105"/>
      <c r="F380" s="105">
        <f t="shared" si="15"/>
        <v>0</v>
      </c>
    </row>
    <row r="381" spans="1:6" ht="15.75" thickBot="1" x14ac:dyDescent="0.3">
      <c r="A381" s="17" t="s">
        <v>646</v>
      </c>
      <c r="B381" s="18" t="s">
        <v>647</v>
      </c>
      <c r="C381" s="19" t="s">
        <v>14</v>
      </c>
      <c r="D381" s="84">
        <v>2</v>
      </c>
      <c r="E381" s="105"/>
      <c r="F381" s="105">
        <f t="shared" si="15"/>
        <v>0</v>
      </c>
    </row>
    <row r="382" spans="1:6" ht="26.25" thickBot="1" x14ac:dyDescent="0.3">
      <c r="A382" s="14">
        <v>18.5</v>
      </c>
      <c r="B382" s="15" t="s">
        <v>648</v>
      </c>
      <c r="C382" s="16"/>
      <c r="D382" s="83">
        <v>0</v>
      </c>
      <c r="E382" s="105"/>
      <c r="F382" s="105">
        <f t="shared" si="15"/>
        <v>0</v>
      </c>
    </row>
    <row r="383" spans="1:6" ht="15.75" thickBot="1" x14ac:dyDescent="0.3">
      <c r="A383" s="14" t="s">
        <v>649</v>
      </c>
      <c r="B383" s="15" t="s">
        <v>650</v>
      </c>
      <c r="C383" s="16"/>
      <c r="D383" s="83">
        <v>0</v>
      </c>
      <c r="E383" s="105"/>
      <c r="F383" s="105">
        <f t="shared" si="15"/>
        <v>0</v>
      </c>
    </row>
    <row r="384" spans="1:6" ht="26.25" thickBot="1" x14ac:dyDescent="0.3">
      <c r="A384" s="17" t="s">
        <v>651</v>
      </c>
      <c r="B384" s="21" t="s">
        <v>652</v>
      </c>
      <c r="C384" s="41" t="s">
        <v>11</v>
      </c>
      <c r="D384" s="84">
        <v>30</v>
      </c>
      <c r="E384" s="105"/>
      <c r="F384" s="105">
        <f t="shared" si="15"/>
        <v>0</v>
      </c>
    </row>
    <row r="385" spans="1:6" ht="26.25" thickBot="1" x14ac:dyDescent="0.3">
      <c r="A385" s="17" t="s">
        <v>653</v>
      </c>
      <c r="B385" s="21" t="s">
        <v>654</v>
      </c>
      <c r="C385" s="41" t="s">
        <v>14</v>
      </c>
      <c r="D385" s="84">
        <v>12</v>
      </c>
      <c r="E385" s="105"/>
      <c r="F385" s="105">
        <f t="shared" si="15"/>
        <v>0</v>
      </c>
    </row>
    <row r="386" spans="1:6" ht="26.25" thickBot="1" x14ac:dyDescent="0.3">
      <c r="A386" s="17" t="s">
        <v>655</v>
      </c>
      <c r="B386" s="21" t="s">
        <v>656</v>
      </c>
      <c r="C386" s="41" t="s">
        <v>11</v>
      </c>
      <c r="D386" s="84">
        <v>3</v>
      </c>
      <c r="E386" s="105"/>
      <c r="F386" s="105">
        <f t="shared" ref="F386:F408" si="16">+E386*D386</f>
        <v>0</v>
      </c>
    </row>
    <row r="387" spans="1:6" ht="26.25" thickBot="1" x14ac:dyDescent="0.3">
      <c r="A387" s="17" t="s">
        <v>657</v>
      </c>
      <c r="B387" s="21" t="s">
        <v>658</v>
      </c>
      <c r="C387" s="41" t="s">
        <v>14</v>
      </c>
      <c r="D387" s="84">
        <v>1</v>
      </c>
      <c r="E387" s="105"/>
      <c r="F387" s="105">
        <f t="shared" si="16"/>
        <v>0</v>
      </c>
    </row>
    <row r="388" spans="1:6" ht="15.75" thickBot="1" x14ac:dyDescent="0.3">
      <c r="A388" s="14" t="s">
        <v>659</v>
      </c>
      <c r="B388" s="15" t="s">
        <v>660</v>
      </c>
      <c r="C388" s="16"/>
      <c r="D388" s="83">
        <v>0</v>
      </c>
      <c r="E388" s="105"/>
      <c r="F388" s="105">
        <f t="shared" si="16"/>
        <v>0</v>
      </c>
    </row>
    <row r="389" spans="1:6" ht="26.25" thickBot="1" x14ac:dyDescent="0.3">
      <c r="A389" s="17" t="s">
        <v>661</v>
      </c>
      <c r="B389" s="21" t="s">
        <v>617</v>
      </c>
      <c r="C389" s="41" t="s">
        <v>14</v>
      </c>
      <c r="D389" s="84">
        <v>1</v>
      </c>
      <c r="E389" s="105"/>
      <c r="F389" s="105">
        <f t="shared" si="16"/>
        <v>0</v>
      </c>
    </row>
    <row r="390" spans="1:6" ht="26.25" thickBot="1" x14ac:dyDescent="0.3">
      <c r="A390" s="17" t="s">
        <v>662</v>
      </c>
      <c r="B390" s="21" t="s">
        <v>663</v>
      </c>
      <c r="C390" s="41" t="s">
        <v>14</v>
      </c>
      <c r="D390" s="84">
        <v>1</v>
      </c>
      <c r="E390" s="105"/>
      <c r="F390" s="105">
        <f t="shared" si="16"/>
        <v>0</v>
      </c>
    </row>
    <row r="391" spans="1:6" ht="26.25" thickBot="1" x14ac:dyDescent="0.3">
      <c r="A391" s="17" t="s">
        <v>664</v>
      </c>
      <c r="B391" s="21" t="s">
        <v>619</v>
      </c>
      <c r="C391" s="41" t="s">
        <v>400</v>
      </c>
      <c r="D391" s="84">
        <v>1</v>
      </c>
      <c r="E391" s="105"/>
      <c r="F391" s="105">
        <f t="shared" si="16"/>
        <v>0</v>
      </c>
    </row>
    <row r="392" spans="1:6" ht="26.25" thickBot="1" x14ac:dyDescent="0.3">
      <c r="A392" s="14">
        <v>18.600000000000001</v>
      </c>
      <c r="B392" s="15" t="s">
        <v>665</v>
      </c>
      <c r="C392" s="16"/>
      <c r="D392" s="83">
        <v>0</v>
      </c>
      <c r="E392" s="105"/>
      <c r="F392" s="105">
        <f t="shared" si="16"/>
        <v>0</v>
      </c>
    </row>
    <row r="393" spans="1:6" ht="15.75" thickBot="1" x14ac:dyDescent="0.3">
      <c r="A393" s="17" t="s">
        <v>666</v>
      </c>
      <c r="B393" s="21" t="s">
        <v>667</v>
      </c>
      <c r="C393" s="41" t="s">
        <v>14</v>
      </c>
      <c r="D393" s="84">
        <v>8</v>
      </c>
      <c r="E393" s="105"/>
      <c r="F393" s="105">
        <f t="shared" si="16"/>
        <v>0</v>
      </c>
    </row>
    <row r="394" spans="1:6" ht="15.75" thickBot="1" x14ac:dyDescent="0.3">
      <c r="A394" s="17" t="s">
        <v>668</v>
      </c>
      <c r="B394" s="21" t="s">
        <v>669</v>
      </c>
      <c r="C394" s="41" t="s">
        <v>14</v>
      </c>
      <c r="D394" s="84">
        <v>14</v>
      </c>
      <c r="E394" s="105"/>
      <c r="F394" s="105">
        <f t="shared" si="16"/>
        <v>0</v>
      </c>
    </row>
    <row r="395" spans="1:6" ht="15.75" thickBot="1" x14ac:dyDescent="0.3">
      <c r="A395" s="17" t="s">
        <v>670</v>
      </c>
      <c r="B395" s="21" t="s">
        <v>671</v>
      </c>
      <c r="C395" s="41" t="s">
        <v>14</v>
      </c>
      <c r="D395" s="84">
        <v>6</v>
      </c>
      <c r="E395" s="105"/>
      <c r="F395" s="105">
        <f t="shared" si="16"/>
        <v>0</v>
      </c>
    </row>
    <row r="396" spans="1:6" ht="15.75" thickBot="1" x14ac:dyDescent="0.3">
      <c r="A396" s="17" t="s">
        <v>672</v>
      </c>
      <c r="B396" s="21" t="s">
        <v>673</v>
      </c>
      <c r="C396" s="41" t="s">
        <v>14</v>
      </c>
      <c r="D396" s="84">
        <v>7</v>
      </c>
      <c r="E396" s="105"/>
      <c r="F396" s="105">
        <f t="shared" si="16"/>
        <v>0</v>
      </c>
    </row>
    <row r="397" spans="1:6" ht="15.75" thickBot="1" x14ac:dyDescent="0.3">
      <c r="A397" s="17" t="s">
        <v>674</v>
      </c>
      <c r="B397" s="21" t="s">
        <v>675</v>
      </c>
      <c r="C397" s="41" t="s">
        <v>14</v>
      </c>
      <c r="D397" s="84">
        <v>5</v>
      </c>
      <c r="E397" s="105"/>
      <c r="F397" s="105">
        <f t="shared" si="16"/>
        <v>0</v>
      </c>
    </row>
    <row r="398" spans="1:6" ht="15.75" thickBot="1" x14ac:dyDescent="0.3">
      <c r="A398" s="17" t="s">
        <v>676</v>
      </c>
      <c r="B398" s="21" t="s">
        <v>677</v>
      </c>
      <c r="C398" s="41" t="s">
        <v>14</v>
      </c>
      <c r="D398" s="84">
        <v>6</v>
      </c>
      <c r="E398" s="105"/>
      <c r="F398" s="105">
        <f t="shared" si="16"/>
        <v>0</v>
      </c>
    </row>
    <row r="399" spans="1:6" ht="15.75" thickBot="1" x14ac:dyDescent="0.3">
      <c r="A399" s="17" t="s">
        <v>678</v>
      </c>
      <c r="B399" s="21" t="s">
        <v>679</v>
      </c>
      <c r="C399" s="41" t="s">
        <v>14</v>
      </c>
      <c r="D399" s="84">
        <v>5</v>
      </c>
      <c r="E399" s="105"/>
      <c r="F399" s="105">
        <f t="shared" si="16"/>
        <v>0</v>
      </c>
    </row>
    <row r="400" spans="1:6" ht="15.75" thickBot="1" x14ac:dyDescent="0.3">
      <c r="A400" s="17" t="s">
        <v>680</v>
      </c>
      <c r="B400" s="21" t="s">
        <v>681</v>
      </c>
      <c r="C400" s="41" t="s">
        <v>14</v>
      </c>
      <c r="D400" s="84">
        <v>2</v>
      </c>
      <c r="E400" s="105"/>
      <c r="F400" s="105">
        <f t="shared" si="16"/>
        <v>0</v>
      </c>
    </row>
    <row r="401" spans="1:6" ht="15.75" thickBot="1" x14ac:dyDescent="0.3">
      <c r="A401" s="14">
        <v>18.7</v>
      </c>
      <c r="B401" s="15" t="s">
        <v>682</v>
      </c>
      <c r="C401" s="16"/>
      <c r="D401" s="83">
        <v>0</v>
      </c>
      <c r="E401" s="105"/>
      <c r="F401" s="105">
        <f t="shared" si="16"/>
        <v>0</v>
      </c>
    </row>
    <row r="402" spans="1:6" ht="15.75" thickBot="1" x14ac:dyDescent="0.3">
      <c r="A402" s="17" t="s">
        <v>683</v>
      </c>
      <c r="B402" s="21" t="s">
        <v>684</v>
      </c>
      <c r="C402" s="41" t="s">
        <v>400</v>
      </c>
      <c r="D402" s="84">
        <v>1</v>
      </c>
      <c r="E402" s="105"/>
      <c r="F402" s="105">
        <f t="shared" si="16"/>
        <v>0</v>
      </c>
    </row>
    <row r="403" spans="1:6" ht="26.25" thickBot="1" x14ac:dyDescent="0.3">
      <c r="A403" s="17" t="s">
        <v>685</v>
      </c>
      <c r="B403" s="21" t="s">
        <v>686</v>
      </c>
      <c r="C403" s="41" t="s">
        <v>14</v>
      </c>
      <c r="D403" s="84">
        <v>1</v>
      </c>
      <c r="E403" s="105"/>
      <c r="F403" s="105">
        <f t="shared" si="16"/>
        <v>0</v>
      </c>
    </row>
    <row r="404" spans="1:6" ht="15.75" thickBot="1" x14ac:dyDescent="0.3">
      <c r="A404" s="14">
        <v>18.8</v>
      </c>
      <c r="B404" s="15" t="s">
        <v>687</v>
      </c>
      <c r="C404" s="16"/>
      <c r="D404" s="83">
        <v>0</v>
      </c>
      <c r="E404" s="105"/>
      <c r="F404" s="105">
        <f t="shared" si="16"/>
        <v>0</v>
      </c>
    </row>
    <row r="405" spans="1:6" ht="15.75" thickBot="1" x14ac:dyDescent="0.3">
      <c r="A405" s="17" t="s">
        <v>688</v>
      </c>
      <c r="B405" s="21" t="s">
        <v>689</v>
      </c>
      <c r="C405" s="41" t="s">
        <v>14</v>
      </c>
      <c r="D405" s="84">
        <v>1</v>
      </c>
      <c r="E405" s="105"/>
      <c r="F405" s="105">
        <f t="shared" si="16"/>
        <v>0</v>
      </c>
    </row>
    <row r="406" spans="1:6" ht="15.75" thickBot="1" x14ac:dyDescent="0.3">
      <c r="A406" s="17" t="s">
        <v>690</v>
      </c>
      <c r="B406" s="21" t="s">
        <v>691</v>
      </c>
      <c r="C406" s="41" t="s">
        <v>14</v>
      </c>
      <c r="D406" s="84">
        <v>1</v>
      </c>
      <c r="E406" s="105"/>
      <c r="F406" s="105">
        <f t="shared" si="16"/>
        <v>0</v>
      </c>
    </row>
    <row r="407" spans="1:6" ht="15.75" thickBot="1" x14ac:dyDescent="0.3">
      <c r="A407" s="14">
        <v>18.899999999999999</v>
      </c>
      <c r="B407" s="15" t="s">
        <v>692</v>
      </c>
      <c r="C407" s="16"/>
      <c r="D407" s="83">
        <v>0</v>
      </c>
      <c r="E407" s="105"/>
      <c r="F407" s="105">
        <f t="shared" si="16"/>
        <v>0</v>
      </c>
    </row>
    <row r="408" spans="1:6" ht="26.25" thickBot="1" x14ac:dyDescent="0.3">
      <c r="A408" s="17" t="s">
        <v>693</v>
      </c>
      <c r="B408" s="21" t="s">
        <v>694</v>
      </c>
      <c r="C408" s="41" t="s">
        <v>400</v>
      </c>
      <c r="D408" s="84">
        <v>1</v>
      </c>
      <c r="E408" s="105"/>
      <c r="F408" s="105">
        <f t="shared" si="16"/>
        <v>0</v>
      </c>
    </row>
    <row r="409" spans="1:6" ht="15.75" thickBot="1" x14ac:dyDescent="0.3">
      <c r="A409" s="2"/>
      <c r="B409" s="2"/>
      <c r="C409" s="2"/>
      <c r="D409" s="7">
        <v>0</v>
      </c>
      <c r="E409" s="113" t="s">
        <v>695</v>
      </c>
      <c r="F409" s="106">
        <f>SUM(F258:F408)</f>
        <v>0</v>
      </c>
    </row>
    <row r="410" spans="1:6" ht="15.75" thickBot="1" x14ac:dyDescent="0.3">
      <c r="A410" s="20"/>
      <c r="B410" s="21"/>
      <c r="C410" s="16"/>
      <c r="D410" s="83">
        <v>0</v>
      </c>
      <c r="E410" s="114"/>
      <c r="F410" s="107"/>
    </row>
    <row r="411" spans="1:6" ht="15.75" thickBot="1" x14ac:dyDescent="0.3">
      <c r="A411" s="23" t="s">
        <v>696</v>
      </c>
      <c r="B411" s="38" t="s">
        <v>697</v>
      </c>
      <c r="C411" s="39"/>
      <c r="D411" s="91">
        <v>0</v>
      </c>
      <c r="E411" s="85"/>
      <c r="F411" s="94"/>
    </row>
    <row r="412" spans="1:6" ht="26.25" thickBot="1" x14ac:dyDescent="0.3">
      <c r="A412" s="14">
        <v>19.100000000000001</v>
      </c>
      <c r="B412" s="31" t="s">
        <v>698</v>
      </c>
      <c r="C412" s="32"/>
      <c r="D412" s="88">
        <v>0</v>
      </c>
      <c r="E412" s="104"/>
      <c r="F412" s="104"/>
    </row>
    <row r="413" spans="1:6" ht="128.25" thickBot="1" x14ac:dyDescent="0.3">
      <c r="A413" s="17" t="s">
        <v>699</v>
      </c>
      <c r="B413" s="49" t="s">
        <v>700</v>
      </c>
      <c r="C413" s="19" t="s">
        <v>14</v>
      </c>
      <c r="D413" s="84">
        <v>66</v>
      </c>
      <c r="E413" s="105"/>
      <c r="F413" s="105">
        <f t="shared" ref="F413:F449" si="17">+E413*D413</f>
        <v>0</v>
      </c>
    </row>
    <row r="414" spans="1:6" ht="141" thickBot="1" x14ac:dyDescent="0.3">
      <c r="A414" s="17" t="s">
        <v>701</v>
      </c>
      <c r="B414" s="49" t="s">
        <v>702</v>
      </c>
      <c r="C414" s="19" t="s">
        <v>14</v>
      </c>
      <c r="D414" s="84">
        <v>14</v>
      </c>
      <c r="E414" s="105"/>
      <c r="F414" s="105">
        <f t="shared" si="17"/>
        <v>0</v>
      </c>
    </row>
    <row r="415" spans="1:6" ht="26.25" thickBot="1" x14ac:dyDescent="0.3">
      <c r="A415" s="14">
        <v>19.2</v>
      </c>
      <c r="B415" s="15" t="s">
        <v>703</v>
      </c>
      <c r="C415" s="16"/>
      <c r="D415" s="83">
        <v>0</v>
      </c>
      <c r="E415" s="105"/>
      <c r="F415" s="105">
        <f t="shared" si="17"/>
        <v>0</v>
      </c>
    </row>
    <row r="416" spans="1:6" ht="153.75" thickBot="1" x14ac:dyDescent="0.3">
      <c r="A416" s="17" t="s">
        <v>704</v>
      </c>
      <c r="B416" s="49" t="s">
        <v>705</v>
      </c>
      <c r="C416" s="19" t="s">
        <v>14</v>
      </c>
      <c r="D416" s="84">
        <v>21</v>
      </c>
      <c r="E416" s="105"/>
      <c r="F416" s="105">
        <f t="shared" si="17"/>
        <v>0</v>
      </c>
    </row>
    <row r="417" spans="1:6" ht="153.75" thickBot="1" x14ac:dyDescent="0.3">
      <c r="A417" s="17" t="s">
        <v>706</v>
      </c>
      <c r="B417" s="49" t="s">
        <v>707</v>
      </c>
      <c r="C417" s="19" t="s">
        <v>14</v>
      </c>
      <c r="D417" s="84">
        <v>2</v>
      </c>
      <c r="E417" s="105"/>
      <c r="F417" s="105">
        <f t="shared" si="17"/>
        <v>0</v>
      </c>
    </row>
    <row r="418" spans="1:6" ht="192" thickBot="1" x14ac:dyDescent="0.3">
      <c r="A418" s="17" t="s">
        <v>708</v>
      </c>
      <c r="B418" s="49" t="s">
        <v>709</v>
      </c>
      <c r="C418" s="19" t="s">
        <v>14</v>
      </c>
      <c r="D418" s="84">
        <v>8</v>
      </c>
      <c r="E418" s="105"/>
      <c r="F418" s="105">
        <f t="shared" si="17"/>
        <v>0</v>
      </c>
    </row>
    <row r="419" spans="1:6" ht="141" thickBot="1" x14ac:dyDescent="0.3">
      <c r="A419" s="17" t="s">
        <v>710</v>
      </c>
      <c r="B419" s="49" t="s">
        <v>711</v>
      </c>
      <c r="C419" s="19" t="s">
        <v>14</v>
      </c>
      <c r="D419" s="84">
        <v>2</v>
      </c>
      <c r="E419" s="105"/>
      <c r="F419" s="105">
        <f t="shared" si="17"/>
        <v>0</v>
      </c>
    </row>
    <row r="420" spans="1:6" ht="26.25" thickBot="1" x14ac:dyDescent="0.3">
      <c r="A420" s="14">
        <v>19.3</v>
      </c>
      <c r="B420" s="15" t="s">
        <v>712</v>
      </c>
      <c r="C420" s="16"/>
      <c r="D420" s="83">
        <v>0</v>
      </c>
      <c r="E420" s="105"/>
      <c r="F420" s="105">
        <f t="shared" si="17"/>
        <v>0</v>
      </c>
    </row>
    <row r="421" spans="1:6" ht="153.75" thickBot="1" x14ac:dyDescent="0.3">
      <c r="A421" s="17" t="s">
        <v>713</v>
      </c>
      <c r="B421" s="49" t="s">
        <v>714</v>
      </c>
      <c r="C421" s="19" t="s">
        <v>14</v>
      </c>
      <c r="D421" s="84">
        <v>5</v>
      </c>
      <c r="E421" s="105"/>
      <c r="F421" s="105">
        <f t="shared" si="17"/>
        <v>0</v>
      </c>
    </row>
    <row r="422" spans="1:6" ht="153.75" thickBot="1" x14ac:dyDescent="0.3">
      <c r="A422" s="17" t="s">
        <v>715</v>
      </c>
      <c r="B422" s="49" t="s">
        <v>716</v>
      </c>
      <c r="C422" s="19" t="s">
        <v>14</v>
      </c>
      <c r="D422" s="84">
        <v>1</v>
      </c>
      <c r="E422" s="105"/>
      <c r="F422" s="105">
        <f t="shared" si="17"/>
        <v>0</v>
      </c>
    </row>
    <row r="423" spans="1:6" ht="153.75" thickBot="1" x14ac:dyDescent="0.3">
      <c r="A423" s="17" t="s">
        <v>717</v>
      </c>
      <c r="B423" s="49" t="s">
        <v>718</v>
      </c>
      <c r="C423" s="19" t="s">
        <v>14</v>
      </c>
      <c r="D423" s="84">
        <v>1</v>
      </c>
      <c r="E423" s="105"/>
      <c r="F423" s="105">
        <f t="shared" si="17"/>
        <v>0</v>
      </c>
    </row>
    <row r="424" spans="1:6" ht="15.75" thickBot="1" x14ac:dyDescent="0.3">
      <c r="A424" s="14">
        <v>19.399999999999999</v>
      </c>
      <c r="B424" s="15" t="s">
        <v>719</v>
      </c>
      <c r="C424" s="16"/>
      <c r="D424" s="83">
        <v>0</v>
      </c>
      <c r="E424" s="105"/>
      <c r="F424" s="105">
        <f t="shared" si="17"/>
        <v>0</v>
      </c>
    </row>
    <row r="425" spans="1:6" ht="77.25" thickBot="1" x14ac:dyDescent="0.3">
      <c r="A425" s="17" t="s">
        <v>720</v>
      </c>
      <c r="B425" s="28" t="s">
        <v>721</v>
      </c>
      <c r="C425" s="19" t="s">
        <v>14</v>
      </c>
      <c r="D425" s="84">
        <v>108</v>
      </c>
      <c r="E425" s="105"/>
      <c r="F425" s="105">
        <f t="shared" si="17"/>
        <v>0</v>
      </c>
    </row>
    <row r="426" spans="1:6" ht="77.25" thickBot="1" x14ac:dyDescent="0.3">
      <c r="A426" s="17" t="s">
        <v>722</v>
      </c>
      <c r="B426" s="28" t="s">
        <v>723</v>
      </c>
      <c r="C426" s="19" t="s">
        <v>14</v>
      </c>
      <c r="D426" s="84">
        <v>2</v>
      </c>
      <c r="E426" s="105"/>
      <c r="F426" s="105">
        <f t="shared" si="17"/>
        <v>0</v>
      </c>
    </row>
    <row r="427" spans="1:6" ht="77.25" thickBot="1" x14ac:dyDescent="0.3">
      <c r="A427" s="17" t="s">
        <v>724</v>
      </c>
      <c r="B427" s="28" t="s">
        <v>725</v>
      </c>
      <c r="C427" s="19" t="s">
        <v>14</v>
      </c>
      <c r="D427" s="84">
        <v>1</v>
      </c>
      <c r="E427" s="105"/>
      <c r="F427" s="105">
        <f t="shared" si="17"/>
        <v>0</v>
      </c>
    </row>
    <row r="428" spans="1:6" ht="15.75" thickBot="1" x14ac:dyDescent="0.3">
      <c r="A428" s="14">
        <v>19.5</v>
      </c>
      <c r="B428" s="15" t="s">
        <v>726</v>
      </c>
      <c r="C428" s="16"/>
      <c r="D428" s="83">
        <v>0</v>
      </c>
      <c r="E428" s="105"/>
      <c r="F428" s="105">
        <f t="shared" si="17"/>
        <v>0</v>
      </c>
    </row>
    <row r="429" spans="1:6" ht="90" thickBot="1" x14ac:dyDescent="0.3">
      <c r="A429" s="17" t="s">
        <v>727</v>
      </c>
      <c r="B429" s="28" t="s">
        <v>728</v>
      </c>
      <c r="C429" s="19" t="s">
        <v>11</v>
      </c>
      <c r="D429" s="84">
        <v>32</v>
      </c>
      <c r="E429" s="105"/>
      <c r="F429" s="105">
        <f t="shared" si="17"/>
        <v>0</v>
      </c>
    </row>
    <row r="430" spans="1:6" ht="90" thickBot="1" x14ac:dyDescent="0.3">
      <c r="A430" s="17" t="s">
        <v>729</v>
      </c>
      <c r="B430" s="28" t="s">
        <v>730</v>
      </c>
      <c r="C430" s="19" t="s">
        <v>11</v>
      </c>
      <c r="D430" s="84">
        <v>27</v>
      </c>
      <c r="E430" s="105"/>
      <c r="F430" s="105">
        <f t="shared" si="17"/>
        <v>0</v>
      </c>
    </row>
    <row r="431" spans="1:6" ht="90" thickBot="1" x14ac:dyDescent="0.3">
      <c r="A431" s="17" t="s">
        <v>731</v>
      </c>
      <c r="B431" s="28" t="s">
        <v>732</v>
      </c>
      <c r="C431" s="19" t="s">
        <v>11</v>
      </c>
      <c r="D431" s="84">
        <v>17</v>
      </c>
      <c r="E431" s="105"/>
      <c r="F431" s="105">
        <f t="shared" si="17"/>
        <v>0</v>
      </c>
    </row>
    <row r="432" spans="1:6" ht="90" thickBot="1" x14ac:dyDescent="0.3">
      <c r="A432" s="17" t="s">
        <v>733</v>
      </c>
      <c r="B432" s="28" t="s">
        <v>734</v>
      </c>
      <c r="C432" s="19" t="s">
        <v>11</v>
      </c>
      <c r="D432" s="84">
        <v>19</v>
      </c>
      <c r="E432" s="105"/>
      <c r="F432" s="105">
        <f t="shared" si="17"/>
        <v>0</v>
      </c>
    </row>
    <row r="433" spans="1:6" ht="77.25" thickBot="1" x14ac:dyDescent="0.3">
      <c r="A433" s="17" t="s">
        <v>735</v>
      </c>
      <c r="B433" s="28" t="s">
        <v>736</v>
      </c>
      <c r="C433" s="19" t="s">
        <v>11</v>
      </c>
      <c r="D433" s="84">
        <v>55</v>
      </c>
      <c r="E433" s="105"/>
      <c r="F433" s="105">
        <f t="shared" si="17"/>
        <v>0</v>
      </c>
    </row>
    <row r="434" spans="1:6" ht="90" thickBot="1" x14ac:dyDescent="0.3">
      <c r="A434" s="17" t="s">
        <v>737</v>
      </c>
      <c r="B434" s="28" t="s">
        <v>738</v>
      </c>
      <c r="C434" s="19" t="s">
        <v>11</v>
      </c>
      <c r="D434" s="84">
        <v>7</v>
      </c>
      <c r="E434" s="105"/>
      <c r="F434" s="105">
        <f t="shared" si="17"/>
        <v>0</v>
      </c>
    </row>
    <row r="435" spans="1:6" ht="90" thickBot="1" x14ac:dyDescent="0.3">
      <c r="A435" s="17" t="s">
        <v>739</v>
      </c>
      <c r="B435" s="28" t="s">
        <v>740</v>
      </c>
      <c r="C435" s="19" t="s">
        <v>11</v>
      </c>
      <c r="D435" s="84">
        <v>18</v>
      </c>
      <c r="E435" s="105"/>
      <c r="F435" s="105">
        <f t="shared" si="17"/>
        <v>0</v>
      </c>
    </row>
    <row r="436" spans="1:6" ht="90" thickBot="1" x14ac:dyDescent="0.3">
      <c r="A436" s="17" t="s">
        <v>741</v>
      </c>
      <c r="B436" s="28" t="s">
        <v>742</v>
      </c>
      <c r="C436" s="19" t="s">
        <v>11</v>
      </c>
      <c r="D436" s="84">
        <v>14</v>
      </c>
      <c r="E436" s="105"/>
      <c r="F436" s="105">
        <f t="shared" si="17"/>
        <v>0</v>
      </c>
    </row>
    <row r="437" spans="1:6" ht="26.25" thickBot="1" x14ac:dyDescent="0.3">
      <c r="A437" s="14">
        <v>19.600000000000001</v>
      </c>
      <c r="B437" s="15" t="s">
        <v>743</v>
      </c>
      <c r="C437" s="16"/>
      <c r="D437" s="83">
        <v>0</v>
      </c>
      <c r="E437" s="105"/>
      <c r="F437" s="105">
        <f t="shared" si="17"/>
        <v>0</v>
      </c>
    </row>
    <row r="438" spans="1:6" ht="115.5" thickBot="1" x14ac:dyDescent="0.3">
      <c r="A438" s="17" t="s">
        <v>744</v>
      </c>
      <c r="B438" s="28" t="s">
        <v>938</v>
      </c>
      <c r="C438" s="19" t="s">
        <v>11</v>
      </c>
      <c r="D438" s="84">
        <v>175</v>
      </c>
      <c r="E438" s="105"/>
      <c r="F438" s="105">
        <f t="shared" si="17"/>
        <v>0</v>
      </c>
    </row>
    <row r="439" spans="1:6" ht="115.5" thickBot="1" x14ac:dyDescent="0.3">
      <c r="A439" s="17" t="s">
        <v>745</v>
      </c>
      <c r="B439" s="28" t="s">
        <v>944</v>
      </c>
      <c r="C439" s="19" t="s">
        <v>11</v>
      </c>
      <c r="D439" s="84">
        <v>14</v>
      </c>
      <c r="E439" s="105"/>
      <c r="F439" s="105">
        <f t="shared" si="17"/>
        <v>0</v>
      </c>
    </row>
    <row r="440" spans="1:6" ht="26.25" thickBot="1" x14ac:dyDescent="0.3">
      <c r="A440" s="14">
        <v>19.7</v>
      </c>
      <c r="B440" s="15" t="s">
        <v>746</v>
      </c>
      <c r="C440" s="16"/>
      <c r="D440" s="83">
        <v>0</v>
      </c>
      <c r="E440" s="105"/>
      <c r="F440" s="105">
        <f t="shared" si="17"/>
        <v>0</v>
      </c>
    </row>
    <row r="441" spans="1:6" ht="64.5" thickBot="1" x14ac:dyDescent="0.3">
      <c r="A441" s="17" t="s">
        <v>747</v>
      </c>
      <c r="B441" s="28" t="s">
        <v>748</v>
      </c>
      <c r="C441" s="19" t="s">
        <v>14</v>
      </c>
      <c r="D441" s="84">
        <v>8</v>
      </c>
      <c r="E441" s="105"/>
      <c r="F441" s="105">
        <f t="shared" si="17"/>
        <v>0</v>
      </c>
    </row>
    <row r="442" spans="1:6" ht="64.5" thickBot="1" x14ac:dyDescent="0.3">
      <c r="A442" s="17" t="s">
        <v>749</v>
      </c>
      <c r="B442" s="28" t="s">
        <v>750</v>
      </c>
      <c r="C442" s="19" t="s">
        <v>14</v>
      </c>
      <c r="D442" s="84">
        <v>3</v>
      </c>
      <c r="E442" s="105"/>
      <c r="F442" s="105">
        <f t="shared" si="17"/>
        <v>0</v>
      </c>
    </row>
    <row r="443" spans="1:6" ht="77.25" thickBot="1" x14ac:dyDescent="0.3">
      <c r="A443" s="17" t="s">
        <v>751</v>
      </c>
      <c r="B443" s="28" t="s">
        <v>752</v>
      </c>
      <c r="C443" s="19" t="s">
        <v>14</v>
      </c>
      <c r="D443" s="84">
        <v>26</v>
      </c>
      <c r="E443" s="105"/>
      <c r="F443" s="105">
        <f t="shared" si="17"/>
        <v>0</v>
      </c>
    </row>
    <row r="444" spans="1:6" ht="77.25" thickBot="1" x14ac:dyDescent="0.3">
      <c r="A444" s="17" t="s">
        <v>753</v>
      </c>
      <c r="B444" s="28" t="s">
        <v>754</v>
      </c>
      <c r="C444" s="19" t="s">
        <v>14</v>
      </c>
      <c r="D444" s="84">
        <v>1</v>
      </c>
      <c r="E444" s="105"/>
      <c r="F444" s="105">
        <f t="shared" si="17"/>
        <v>0</v>
      </c>
    </row>
    <row r="445" spans="1:6" ht="64.5" thickBot="1" x14ac:dyDescent="0.3">
      <c r="A445" s="17" t="s">
        <v>755</v>
      </c>
      <c r="B445" s="28" t="s">
        <v>756</v>
      </c>
      <c r="C445" s="19" t="s">
        <v>14</v>
      </c>
      <c r="D445" s="84">
        <v>2</v>
      </c>
      <c r="E445" s="105"/>
      <c r="F445" s="105">
        <f t="shared" si="17"/>
        <v>0</v>
      </c>
    </row>
    <row r="446" spans="1:6" ht="15.75" thickBot="1" x14ac:dyDescent="0.3">
      <c r="A446" s="14">
        <v>19.8</v>
      </c>
      <c r="B446" s="50" t="s">
        <v>757</v>
      </c>
      <c r="C446" s="16"/>
      <c r="D446" s="83">
        <v>0</v>
      </c>
      <c r="E446" s="105"/>
      <c r="F446" s="105">
        <f t="shared" si="17"/>
        <v>0</v>
      </c>
    </row>
    <row r="447" spans="1:6" ht="90" thickBot="1" x14ac:dyDescent="0.3">
      <c r="A447" s="17" t="s">
        <v>758</v>
      </c>
      <c r="B447" s="28" t="s">
        <v>759</v>
      </c>
      <c r="C447" s="19" t="s">
        <v>14</v>
      </c>
      <c r="D447" s="84">
        <v>33</v>
      </c>
      <c r="E447" s="105"/>
      <c r="F447" s="105">
        <f t="shared" si="17"/>
        <v>0</v>
      </c>
    </row>
    <row r="448" spans="1:6" ht="77.25" thickBot="1" x14ac:dyDescent="0.3">
      <c r="A448" s="17" t="s">
        <v>760</v>
      </c>
      <c r="B448" s="28" t="s">
        <v>761</v>
      </c>
      <c r="C448" s="19" t="s">
        <v>14</v>
      </c>
      <c r="D448" s="84">
        <v>13</v>
      </c>
      <c r="E448" s="105"/>
      <c r="F448" s="105">
        <f t="shared" si="17"/>
        <v>0</v>
      </c>
    </row>
    <row r="449" spans="1:6" ht="90" thickBot="1" x14ac:dyDescent="0.3">
      <c r="A449" s="17" t="s">
        <v>762</v>
      </c>
      <c r="B449" s="28" t="s">
        <v>763</v>
      </c>
      <c r="C449" s="19" t="s">
        <v>14</v>
      </c>
      <c r="D449" s="84">
        <v>15</v>
      </c>
      <c r="E449" s="105"/>
      <c r="F449" s="105">
        <f t="shared" si="17"/>
        <v>0</v>
      </c>
    </row>
    <row r="450" spans="1:6" ht="15.75" thickBot="1" x14ac:dyDescent="0.3">
      <c r="A450" s="2"/>
      <c r="B450" s="2"/>
      <c r="C450" s="2"/>
      <c r="D450" s="7">
        <v>0</v>
      </c>
      <c r="E450" s="113" t="s">
        <v>764</v>
      </c>
      <c r="F450" s="106">
        <f>SUM(F413:F449)</f>
        <v>0</v>
      </c>
    </row>
    <row r="451" spans="1:6" ht="15.75" thickBot="1" x14ac:dyDescent="0.3">
      <c r="A451" s="20"/>
      <c r="B451" s="21"/>
      <c r="C451" s="16"/>
      <c r="D451" s="83">
        <v>0</v>
      </c>
      <c r="E451" s="114"/>
      <c r="F451" s="107"/>
    </row>
    <row r="452" spans="1:6" ht="15.75" thickBot="1" x14ac:dyDescent="0.3">
      <c r="A452" s="23" t="s">
        <v>765</v>
      </c>
      <c r="B452" s="38" t="s">
        <v>766</v>
      </c>
      <c r="C452" s="39"/>
      <c r="D452" s="91">
        <v>0</v>
      </c>
      <c r="E452" s="85"/>
      <c r="F452" s="94"/>
    </row>
    <row r="453" spans="1:6" ht="26.25" thickBot="1" x14ac:dyDescent="0.3">
      <c r="A453" s="14">
        <v>20.100000000000001</v>
      </c>
      <c r="B453" s="31" t="s">
        <v>767</v>
      </c>
      <c r="C453" s="32"/>
      <c r="D453" s="88">
        <v>0</v>
      </c>
      <c r="E453" s="104"/>
      <c r="F453" s="104"/>
    </row>
    <row r="454" spans="1:6" ht="115.5" thickBot="1" x14ac:dyDescent="0.3">
      <c r="A454" s="17" t="s">
        <v>768</v>
      </c>
      <c r="B454" s="28" t="s">
        <v>769</v>
      </c>
      <c r="C454" s="19" t="s">
        <v>14</v>
      </c>
      <c r="D454" s="84">
        <v>1</v>
      </c>
      <c r="E454" s="105"/>
      <c r="F454" s="105">
        <f t="shared" ref="F454:F481" si="18">+E454*D454</f>
        <v>0</v>
      </c>
    </row>
    <row r="455" spans="1:6" ht="90" thickBot="1" x14ac:dyDescent="0.3">
      <c r="A455" s="17" t="s">
        <v>770</v>
      </c>
      <c r="B455" s="28" t="s">
        <v>771</v>
      </c>
      <c r="C455" s="19" t="s">
        <v>14</v>
      </c>
      <c r="D455" s="84">
        <v>12</v>
      </c>
      <c r="E455" s="105"/>
      <c r="F455" s="105">
        <f t="shared" si="18"/>
        <v>0</v>
      </c>
    </row>
    <row r="456" spans="1:6" ht="64.5" thickBot="1" x14ac:dyDescent="0.3">
      <c r="A456" s="17" t="s">
        <v>772</v>
      </c>
      <c r="B456" s="28" t="s">
        <v>773</v>
      </c>
      <c r="C456" s="19" t="s">
        <v>14</v>
      </c>
      <c r="D456" s="84">
        <v>2</v>
      </c>
      <c r="E456" s="105"/>
      <c r="F456" s="105">
        <f t="shared" si="18"/>
        <v>0</v>
      </c>
    </row>
    <row r="457" spans="1:6" ht="90" thickBot="1" x14ac:dyDescent="0.3">
      <c r="A457" s="17" t="s">
        <v>774</v>
      </c>
      <c r="B457" s="28" t="s">
        <v>775</v>
      </c>
      <c r="C457" s="19" t="s">
        <v>14</v>
      </c>
      <c r="D457" s="84">
        <v>4</v>
      </c>
      <c r="E457" s="105"/>
      <c r="F457" s="105">
        <f t="shared" si="18"/>
        <v>0</v>
      </c>
    </row>
    <row r="458" spans="1:6" ht="90" thickBot="1" x14ac:dyDescent="0.3">
      <c r="A458" s="17" t="s">
        <v>776</v>
      </c>
      <c r="B458" s="28" t="s">
        <v>777</v>
      </c>
      <c r="C458" s="19" t="s">
        <v>14</v>
      </c>
      <c r="D458" s="84">
        <v>4</v>
      </c>
      <c r="E458" s="105"/>
      <c r="F458" s="105">
        <f t="shared" si="18"/>
        <v>0</v>
      </c>
    </row>
    <row r="459" spans="1:6" ht="64.5" thickBot="1" x14ac:dyDescent="0.3">
      <c r="A459" s="17" t="s">
        <v>778</v>
      </c>
      <c r="B459" s="28" t="s">
        <v>779</v>
      </c>
      <c r="C459" s="19" t="s">
        <v>14</v>
      </c>
      <c r="D459" s="84">
        <v>12</v>
      </c>
      <c r="E459" s="105"/>
      <c r="F459" s="105">
        <f t="shared" si="18"/>
        <v>0</v>
      </c>
    </row>
    <row r="460" spans="1:6" ht="64.5" thickBot="1" x14ac:dyDescent="0.3">
      <c r="A460" s="17" t="s">
        <v>780</v>
      </c>
      <c r="B460" s="28" t="s">
        <v>781</v>
      </c>
      <c r="C460" s="19" t="s">
        <v>14</v>
      </c>
      <c r="D460" s="84">
        <v>4</v>
      </c>
      <c r="E460" s="105"/>
      <c r="F460" s="105">
        <f t="shared" si="18"/>
        <v>0</v>
      </c>
    </row>
    <row r="461" spans="1:6" ht="51.75" thickBot="1" x14ac:dyDescent="0.3">
      <c r="A461" s="17" t="s">
        <v>782</v>
      </c>
      <c r="B461" s="28" t="s">
        <v>783</v>
      </c>
      <c r="C461" s="19" t="s">
        <v>14</v>
      </c>
      <c r="D461" s="84">
        <v>4</v>
      </c>
      <c r="E461" s="105"/>
      <c r="F461" s="105">
        <f t="shared" si="18"/>
        <v>0</v>
      </c>
    </row>
    <row r="462" spans="1:6" ht="15.75" thickBot="1" x14ac:dyDescent="0.3">
      <c r="A462" s="14">
        <v>20.3</v>
      </c>
      <c r="B462" s="15" t="s">
        <v>784</v>
      </c>
      <c r="C462" s="16"/>
      <c r="D462" s="83">
        <v>0</v>
      </c>
      <c r="E462" s="105"/>
      <c r="F462" s="105">
        <f t="shared" si="18"/>
        <v>0</v>
      </c>
    </row>
    <row r="463" spans="1:6" ht="39" thickBot="1" x14ac:dyDescent="0.3">
      <c r="A463" s="17" t="s">
        <v>785</v>
      </c>
      <c r="B463" s="28" t="s">
        <v>786</v>
      </c>
      <c r="C463" s="19" t="s">
        <v>11</v>
      </c>
      <c r="D463" s="84">
        <v>870</v>
      </c>
      <c r="E463" s="105"/>
      <c r="F463" s="105">
        <f t="shared" si="18"/>
        <v>0</v>
      </c>
    </row>
    <row r="464" spans="1:6" ht="102.75" thickBot="1" x14ac:dyDescent="0.3">
      <c r="A464" s="17" t="s">
        <v>787</v>
      </c>
      <c r="B464" s="28" t="s">
        <v>788</v>
      </c>
      <c r="C464" s="19" t="s">
        <v>14</v>
      </c>
      <c r="D464" s="84">
        <v>10</v>
      </c>
      <c r="E464" s="105"/>
      <c r="F464" s="105">
        <f t="shared" si="18"/>
        <v>0</v>
      </c>
    </row>
    <row r="465" spans="1:6" ht="102.75" thickBot="1" x14ac:dyDescent="0.3">
      <c r="A465" s="17" t="s">
        <v>789</v>
      </c>
      <c r="B465" s="28" t="s">
        <v>790</v>
      </c>
      <c r="C465" s="19" t="s">
        <v>14</v>
      </c>
      <c r="D465" s="84">
        <v>2</v>
      </c>
      <c r="E465" s="105"/>
      <c r="F465" s="105">
        <f t="shared" si="18"/>
        <v>0</v>
      </c>
    </row>
    <row r="466" spans="1:6" ht="115.5" thickBot="1" x14ac:dyDescent="0.3">
      <c r="A466" s="17" t="s">
        <v>791</v>
      </c>
      <c r="B466" s="28" t="s">
        <v>792</v>
      </c>
      <c r="C466" s="19" t="s">
        <v>14</v>
      </c>
      <c r="D466" s="84">
        <v>9</v>
      </c>
      <c r="E466" s="105"/>
      <c r="F466" s="105">
        <f t="shared" si="18"/>
        <v>0</v>
      </c>
    </row>
    <row r="467" spans="1:6" ht="128.25" thickBot="1" x14ac:dyDescent="0.3">
      <c r="A467" s="17" t="s">
        <v>793</v>
      </c>
      <c r="B467" s="28" t="s">
        <v>794</v>
      </c>
      <c r="C467" s="19" t="s">
        <v>14</v>
      </c>
      <c r="D467" s="84">
        <v>1</v>
      </c>
      <c r="E467" s="105"/>
      <c r="F467" s="105">
        <f t="shared" si="18"/>
        <v>0</v>
      </c>
    </row>
    <row r="468" spans="1:6" ht="51.75" thickBot="1" x14ac:dyDescent="0.3">
      <c r="A468" s="17" t="s">
        <v>795</v>
      </c>
      <c r="B468" s="28" t="s">
        <v>796</v>
      </c>
      <c r="C468" s="19" t="s">
        <v>14</v>
      </c>
      <c r="D468" s="84">
        <v>1</v>
      </c>
      <c r="E468" s="105"/>
      <c r="F468" s="105">
        <f t="shared" si="18"/>
        <v>0</v>
      </c>
    </row>
    <row r="469" spans="1:6" ht="128.25" thickBot="1" x14ac:dyDescent="0.3">
      <c r="A469" s="17" t="s">
        <v>797</v>
      </c>
      <c r="B469" s="28" t="s">
        <v>798</v>
      </c>
      <c r="C469" s="19" t="s">
        <v>14</v>
      </c>
      <c r="D469" s="84">
        <v>1</v>
      </c>
      <c r="E469" s="105"/>
      <c r="F469" s="105">
        <f t="shared" si="18"/>
        <v>0</v>
      </c>
    </row>
    <row r="470" spans="1:6" ht="141" thickBot="1" x14ac:dyDescent="0.3">
      <c r="A470" s="17" t="s">
        <v>799</v>
      </c>
      <c r="B470" s="28" t="s">
        <v>800</v>
      </c>
      <c r="C470" s="19" t="s">
        <v>14</v>
      </c>
      <c r="D470" s="84">
        <v>1</v>
      </c>
      <c r="E470" s="105"/>
      <c r="F470" s="105">
        <f t="shared" si="18"/>
        <v>0</v>
      </c>
    </row>
    <row r="471" spans="1:6" ht="217.5" thickBot="1" x14ac:dyDescent="0.3">
      <c r="A471" s="17" t="s">
        <v>801</v>
      </c>
      <c r="B471" s="28" t="s">
        <v>802</v>
      </c>
      <c r="C471" s="19" t="s">
        <v>14</v>
      </c>
      <c r="D471" s="84">
        <v>2</v>
      </c>
      <c r="E471" s="105"/>
      <c r="F471" s="105">
        <f t="shared" si="18"/>
        <v>0</v>
      </c>
    </row>
    <row r="472" spans="1:6" ht="64.5" thickBot="1" x14ac:dyDescent="0.3">
      <c r="A472" s="17" t="s">
        <v>803</v>
      </c>
      <c r="B472" s="28" t="s">
        <v>804</v>
      </c>
      <c r="C472" s="19" t="s">
        <v>14</v>
      </c>
      <c r="D472" s="84">
        <v>1</v>
      </c>
      <c r="E472" s="105"/>
      <c r="F472" s="105">
        <f t="shared" si="18"/>
        <v>0</v>
      </c>
    </row>
    <row r="473" spans="1:6" ht="64.5" thickBot="1" x14ac:dyDescent="0.3">
      <c r="A473" s="17" t="s">
        <v>805</v>
      </c>
      <c r="B473" s="28" t="s">
        <v>806</v>
      </c>
      <c r="C473" s="19" t="s">
        <v>14</v>
      </c>
      <c r="D473" s="84">
        <v>1</v>
      </c>
      <c r="E473" s="105"/>
      <c r="F473" s="105">
        <f t="shared" si="18"/>
        <v>0</v>
      </c>
    </row>
    <row r="474" spans="1:6" ht="64.5" thickBot="1" x14ac:dyDescent="0.3">
      <c r="A474" s="17" t="s">
        <v>807</v>
      </c>
      <c r="B474" s="28" t="s">
        <v>808</v>
      </c>
      <c r="C474" s="19" t="s">
        <v>14</v>
      </c>
      <c r="D474" s="84">
        <v>3</v>
      </c>
      <c r="E474" s="105"/>
      <c r="F474" s="105">
        <f t="shared" si="18"/>
        <v>0</v>
      </c>
    </row>
    <row r="475" spans="1:6" ht="51.75" thickBot="1" x14ac:dyDescent="0.3">
      <c r="A475" s="17" t="s">
        <v>809</v>
      </c>
      <c r="B475" s="28" t="s">
        <v>810</v>
      </c>
      <c r="C475" s="19" t="s">
        <v>14</v>
      </c>
      <c r="D475" s="84">
        <v>22</v>
      </c>
      <c r="E475" s="105"/>
      <c r="F475" s="105">
        <f t="shared" si="18"/>
        <v>0</v>
      </c>
    </row>
    <row r="476" spans="1:6" ht="51.75" thickBot="1" x14ac:dyDescent="0.3">
      <c r="A476" s="17" t="s">
        <v>811</v>
      </c>
      <c r="B476" s="28" t="s">
        <v>812</v>
      </c>
      <c r="C476" s="19" t="s">
        <v>11</v>
      </c>
      <c r="D476" s="84">
        <v>40</v>
      </c>
      <c r="E476" s="105"/>
      <c r="F476" s="105">
        <f t="shared" si="18"/>
        <v>0</v>
      </c>
    </row>
    <row r="477" spans="1:6" ht="64.5" thickBot="1" x14ac:dyDescent="0.3">
      <c r="A477" s="17" t="s">
        <v>813</v>
      </c>
      <c r="B477" s="28" t="s">
        <v>814</v>
      </c>
      <c r="C477" s="19" t="s">
        <v>14</v>
      </c>
      <c r="D477" s="84">
        <v>2</v>
      </c>
      <c r="E477" s="105"/>
      <c r="F477" s="105">
        <f t="shared" si="18"/>
        <v>0</v>
      </c>
    </row>
    <row r="478" spans="1:6" ht="51.75" thickBot="1" x14ac:dyDescent="0.3">
      <c r="A478" s="17" t="s">
        <v>815</v>
      </c>
      <c r="B478" s="28" t="s">
        <v>816</v>
      </c>
      <c r="C478" s="19" t="s">
        <v>14</v>
      </c>
      <c r="D478" s="84">
        <v>4</v>
      </c>
      <c r="E478" s="105"/>
      <c r="F478" s="105">
        <f t="shared" si="18"/>
        <v>0</v>
      </c>
    </row>
    <row r="479" spans="1:6" ht="51.75" thickBot="1" x14ac:dyDescent="0.3">
      <c r="A479" s="17" t="s">
        <v>817</v>
      </c>
      <c r="B479" s="28" t="s">
        <v>818</v>
      </c>
      <c r="C479" s="19" t="s">
        <v>14</v>
      </c>
      <c r="D479" s="84">
        <v>4</v>
      </c>
      <c r="E479" s="105"/>
      <c r="F479" s="105">
        <f t="shared" si="18"/>
        <v>0</v>
      </c>
    </row>
    <row r="480" spans="1:6" ht="115.5" thickBot="1" x14ac:dyDescent="0.3">
      <c r="A480" s="17" t="s">
        <v>819</v>
      </c>
      <c r="B480" s="28" t="s">
        <v>820</v>
      </c>
      <c r="C480" s="19" t="s">
        <v>14</v>
      </c>
      <c r="D480" s="84">
        <v>1</v>
      </c>
      <c r="E480" s="105"/>
      <c r="F480" s="105">
        <f t="shared" si="18"/>
        <v>0</v>
      </c>
    </row>
    <row r="481" spans="1:6" ht="26.25" thickBot="1" x14ac:dyDescent="0.3">
      <c r="A481" s="17" t="s">
        <v>821</v>
      </c>
      <c r="B481" s="28" t="s">
        <v>822</v>
      </c>
      <c r="C481" s="19" t="s">
        <v>823</v>
      </c>
      <c r="D481" s="84">
        <v>1</v>
      </c>
      <c r="E481" s="105"/>
      <c r="F481" s="105">
        <f t="shared" si="18"/>
        <v>0</v>
      </c>
    </row>
    <row r="482" spans="1:6" ht="15.75" thickBot="1" x14ac:dyDescent="0.3">
      <c r="A482" s="2"/>
      <c r="B482" s="2"/>
      <c r="C482" s="2"/>
      <c r="D482" s="7">
        <v>0</v>
      </c>
      <c r="E482" s="115" t="s">
        <v>824</v>
      </c>
      <c r="F482" s="106">
        <f>SUM(F454:F481)</f>
        <v>0</v>
      </c>
    </row>
    <row r="483" spans="1:6" ht="15.75" thickBot="1" x14ac:dyDescent="0.3">
      <c r="A483" s="20"/>
      <c r="B483" s="21"/>
      <c r="C483" s="16"/>
      <c r="D483" s="83">
        <v>0</v>
      </c>
      <c r="E483" s="114"/>
      <c r="F483" s="107"/>
    </row>
    <row r="484" spans="1:6" ht="15.75" thickBot="1" x14ac:dyDescent="0.3">
      <c r="A484" s="23" t="s">
        <v>825</v>
      </c>
      <c r="B484" s="38" t="s">
        <v>826</v>
      </c>
      <c r="C484" s="39"/>
      <c r="D484" s="91">
        <v>0</v>
      </c>
      <c r="E484" s="85"/>
      <c r="F484" s="94"/>
    </row>
    <row r="485" spans="1:6" ht="15.75" thickBot="1" x14ac:dyDescent="0.3">
      <c r="A485" s="14">
        <v>21.1</v>
      </c>
      <c r="B485" s="31" t="s">
        <v>826</v>
      </c>
      <c r="C485" s="32"/>
      <c r="D485" s="88">
        <v>0</v>
      </c>
      <c r="E485" s="104"/>
      <c r="F485" s="104"/>
    </row>
    <row r="486" spans="1:6" ht="90" thickBot="1" x14ac:dyDescent="0.3">
      <c r="A486" s="17" t="s">
        <v>827</v>
      </c>
      <c r="B486" s="28" t="s">
        <v>828</v>
      </c>
      <c r="C486" s="19" t="s">
        <v>14</v>
      </c>
      <c r="D486" s="84">
        <v>1</v>
      </c>
      <c r="E486" s="105"/>
      <c r="F486" s="105">
        <f t="shared" ref="F486:F508" si="19">+E486*D486</f>
        <v>0</v>
      </c>
    </row>
    <row r="487" spans="1:6" ht="26.25" thickBot="1" x14ac:dyDescent="0.3">
      <c r="A487" s="14">
        <v>21.2</v>
      </c>
      <c r="B487" s="15" t="s">
        <v>829</v>
      </c>
      <c r="C487" s="16"/>
      <c r="D487" s="83">
        <v>0</v>
      </c>
      <c r="E487" s="105"/>
      <c r="F487" s="105">
        <f t="shared" si="19"/>
        <v>0</v>
      </c>
    </row>
    <row r="488" spans="1:6" ht="115.5" thickBot="1" x14ac:dyDescent="0.3">
      <c r="A488" s="17" t="s">
        <v>830</v>
      </c>
      <c r="B488" s="28" t="s">
        <v>831</v>
      </c>
      <c r="C488" s="19" t="s">
        <v>14</v>
      </c>
      <c r="D488" s="84">
        <v>1</v>
      </c>
      <c r="E488" s="105"/>
      <c r="F488" s="105">
        <f t="shared" si="19"/>
        <v>0</v>
      </c>
    </row>
    <row r="489" spans="1:6" ht="51.75" thickBot="1" x14ac:dyDescent="0.3">
      <c r="A489" s="14">
        <v>21.3</v>
      </c>
      <c r="B489" s="15" t="s">
        <v>832</v>
      </c>
      <c r="C489" s="16"/>
      <c r="D489" s="83">
        <v>0</v>
      </c>
      <c r="E489" s="105"/>
      <c r="F489" s="105">
        <f t="shared" si="19"/>
        <v>0</v>
      </c>
    </row>
    <row r="490" spans="1:6" ht="128.25" thickBot="1" x14ac:dyDescent="0.3">
      <c r="A490" s="17" t="s">
        <v>833</v>
      </c>
      <c r="B490" s="28" t="s">
        <v>834</v>
      </c>
      <c r="C490" s="19" t="s">
        <v>14</v>
      </c>
      <c r="D490" s="84">
        <v>1</v>
      </c>
      <c r="E490" s="105"/>
      <c r="F490" s="105">
        <f t="shared" si="19"/>
        <v>0</v>
      </c>
    </row>
    <row r="491" spans="1:6" ht="15.75" thickBot="1" x14ac:dyDescent="0.3">
      <c r="A491" s="14">
        <v>21.4</v>
      </c>
      <c r="B491" s="15" t="s">
        <v>835</v>
      </c>
      <c r="C491" s="16"/>
      <c r="D491" s="83">
        <v>0</v>
      </c>
      <c r="E491" s="105"/>
      <c r="F491" s="105">
        <f t="shared" si="19"/>
        <v>0</v>
      </c>
    </row>
    <row r="492" spans="1:6" ht="77.25" thickBot="1" x14ac:dyDescent="0.3">
      <c r="A492" s="17" t="s">
        <v>836</v>
      </c>
      <c r="B492" s="28" t="s">
        <v>837</v>
      </c>
      <c r="C492" s="19" t="s">
        <v>11</v>
      </c>
      <c r="D492" s="84">
        <v>40</v>
      </c>
      <c r="E492" s="105"/>
      <c r="F492" s="105">
        <f t="shared" si="19"/>
        <v>0</v>
      </c>
    </row>
    <row r="493" spans="1:6" ht="26.25" thickBot="1" x14ac:dyDescent="0.3">
      <c r="A493" s="14">
        <v>21.5</v>
      </c>
      <c r="B493" s="15" t="s">
        <v>838</v>
      </c>
      <c r="C493" s="16"/>
      <c r="D493" s="83">
        <v>0</v>
      </c>
      <c r="E493" s="105"/>
      <c r="F493" s="105">
        <f t="shared" si="19"/>
        <v>0</v>
      </c>
    </row>
    <row r="494" spans="1:6" ht="64.5" thickBot="1" x14ac:dyDescent="0.3">
      <c r="A494" s="17" t="s">
        <v>839</v>
      </c>
      <c r="B494" s="28" t="s">
        <v>840</v>
      </c>
      <c r="C494" s="19" t="s">
        <v>14</v>
      </c>
      <c r="D494" s="84">
        <v>2</v>
      </c>
      <c r="E494" s="105"/>
      <c r="F494" s="105">
        <f t="shared" si="19"/>
        <v>0</v>
      </c>
    </row>
    <row r="495" spans="1:6" ht="90" thickBot="1" x14ac:dyDescent="0.3">
      <c r="A495" s="17" t="s">
        <v>841</v>
      </c>
      <c r="B495" s="28" t="s">
        <v>939</v>
      </c>
      <c r="C495" s="19" t="s">
        <v>11</v>
      </c>
      <c r="D495" s="84">
        <v>40</v>
      </c>
      <c r="E495" s="105"/>
      <c r="F495" s="105">
        <f t="shared" si="19"/>
        <v>0</v>
      </c>
    </row>
    <row r="496" spans="1:6" ht="26.25" thickBot="1" x14ac:dyDescent="0.3">
      <c r="A496" s="14">
        <v>21.6</v>
      </c>
      <c r="B496" s="15" t="s">
        <v>842</v>
      </c>
      <c r="C496" s="16"/>
      <c r="D496" s="83">
        <v>0</v>
      </c>
      <c r="E496" s="105"/>
      <c r="F496" s="105">
        <f t="shared" si="19"/>
        <v>0</v>
      </c>
    </row>
    <row r="497" spans="1:6" ht="90" thickBot="1" x14ac:dyDescent="0.3">
      <c r="A497" s="17" t="s">
        <v>843</v>
      </c>
      <c r="B497" s="28" t="s">
        <v>844</v>
      </c>
      <c r="C497" s="19" t="s">
        <v>845</v>
      </c>
      <c r="D497" s="84">
        <v>3</v>
      </c>
      <c r="E497" s="105"/>
      <c r="F497" s="105">
        <f t="shared" si="19"/>
        <v>0</v>
      </c>
    </row>
    <row r="498" spans="1:6" ht="90" thickBot="1" x14ac:dyDescent="0.3">
      <c r="A498" s="17" t="s">
        <v>846</v>
      </c>
      <c r="B498" s="28" t="s">
        <v>847</v>
      </c>
      <c r="C498" s="19" t="s">
        <v>14</v>
      </c>
      <c r="D498" s="84">
        <v>3</v>
      </c>
      <c r="E498" s="105"/>
      <c r="F498" s="105">
        <f t="shared" si="19"/>
        <v>0</v>
      </c>
    </row>
    <row r="499" spans="1:6" ht="77.25" thickBot="1" x14ac:dyDescent="0.3">
      <c r="A499" s="17" t="s">
        <v>848</v>
      </c>
      <c r="B499" s="28" t="s">
        <v>849</v>
      </c>
      <c r="C499" s="19" t="s">
        <v>14</v>
      </c>
      <c r="D499" s="84">
        <v>3</v>
      </c>
      <c r="E499" s="105"/>
      <c r="F499" s="105">
        <f t="shared" si="19"/>
        <v>0</v>
      </c>
    </row>
    <row r="500" spans="1:6" ht="39" thickBot="1" x14ac:dyDescent="0.3">
      <c r="A500" s="17" t="s">
        <v>850</v>
      </c>
      <c r="B500" s="28" t="s">
        <v>851</v>
      </c>
      <c r="C500" s="19" t="s">
        <v>14</v>
      </c>
      <c r="D500" s="84">
        <v>3</v>
      </c>
      <c r="E500" s="105"/>
      <c r="F500" s="105">
        <f t="shared" si="19"/>
        <v>0</v>
      </c>
    </row>
    <row r="501" spans="1:6" ht="15.75" thickBot="1" x14ac:dyDescent="0.3">
      <c r="A501" s="14">
        <v>21.7</v>
      </c>
      <c r="B501" s="15" t="s">
        <v>852</v>
      </c>
      <c r="C501" s="16"/>
      <c r="D501" s="83">
        <v>0</v>
      </c>
      <c r="E501" s="105"/>
      <c r="F501" s="105">
        <f t="shared" si="19"/>
        <v>0</v>
      </c>
    </row>
    <row r="502" spans="1:6" ht="51.75" thickBot="1" x14ac:dyDescent="0.3">
      <c r="A502" s="17" t="s">
        <v>853</v>
      </c>
      <c r="B502" s="28" t="s">
        <v>854</v>
      </c>
      <c r="C502" s="19" t="s">
        <v>400</v>
      </c>
      <c r="D502" s="84">
        <v>1</v>
      </c>
      <c r="E502" s="105"/>
      <c r="F502" s="105">
        <f t="shared" si="19"/>
        <v>0</v>
      </c>
    </row>
    <row r="503" spans="1:6" ht="39" thickBot="1" x14ac:dyDescent="0.3">
      <c r="A503" s="17" t="s">
        <v>855</v>
      </c>
      <c r="B503" s="28" t="s">
        <v>856</v>
      </c>
      <c r="C503" s="19" t="s">
        <v>400</v>
      </c>
      <c r="D503" s="84">
        <v>1</v>
      </c>
      <c r="E503" s="105"/>
      <c r="F503" s="105">
        <f t="shared" si="19"/>
        <v>0</v>
      </c>
    </row>
    <row r="504" spans="1:6" ht="15.75" thickBot="1" x14ac:dyDescent="0.3">
      <c r="A504" s="14">
        <v>21.8</v>
      </c>
      <c r="B504" s="15" t="s">
        <v>857</v>
      </c>
      <c r="C504" s="16"/>
      <c r="D504" s="83">
        <v>0</v>
      </c>
      <c r="E504" s="105"/>
      <c r="F504" s="105">
        <f t="shared" si="19"/>
        <v>0</v>
      </c>
    </row>
    <row r="505" spans="1:6" ht="90" thickBot="1" x14ac:dyDescent="0.3">
      <c r="A505" s="17" t="s">
        <v>858</v>
      </c>
      <c r="B505" s="28" t="s">
        <v>859</v>
      </c>
      <c r="C505" s="19" t="s">
        <v>14</v>
      </c>
      <c r="D505" s="84">
        <v>1</v>
      </c>
      <c r="E505" s="105"/>
      <c r="F505" s="105">
        <f t="shared" si="19"/>
        <v>0</v>
      </c>
    </row>
    <row r="506" spans="1:6" ht="64.5" thickBot="1" x14ac:dyDescent="0.3">
      <c r="A506" s="17" t="s">
        <v>860</v>
      </c>
      <c r="B506" s="28" t="s">
        <v>861</v>
      </c>
      <c r="C506" s="19" t="s">
        <v>14</v>
      </c>
      <c r="D506" s="84">
        <v>2</v>
      </c>
      <c r="E506" s="105"/>
      <c r="F506" s="105">
        <f t="shared" si="19"/>
        <v>0</v>
      </c>
    </row>
    <row r="507" spans="1:6" ht="15.75" thickBot="1" x14ac:dyDescent="0.3">
      <c r="A507" s="14">
        <v>21.9</v>
      </c>
      <c r="B507" s="15" t="s">
        <v>862</v>
      </c>
      <c r="C507" s="16"/>
      <c r="D507" s="83">
        <v>0</v>
      </c>
      <c r="E507" s="105"/>
      <c r="F507" s="105">
        <f t="shared" si="19"/>
        <v>0</v>
      </c>
    </row>
    <row r="508" spans="1:6" ht="64.5" thickBot="1" x14ac:dyDescent="0.3">
      <c r="A508" s="17" t="s">
        <v>863</v>
      </c>
      <c r="B508" s="28" t="s">
        <v>864</v>
      </c>
      <c r="C508" s="19" t="s">
        <v>14</v>
      </c>
      <c r="D508" s="84">
        <v>2</v>
      </c>
      <c r="E508" s="105"/>
      <c r="F508" s="105">
        <f t="shared" si="19"/>
        <v>0</v>
      </c>
    </row>
    <row r="509" spans="1:6" ht="15.75" thickBot="1" x14ac:dyDescent="0.3">
      <c r="A509" s="2"/>
      <c r="B509" s="2"/>
      <c r="C509" s="2"/>
      <c r="D509" s="7">
        <v>0</v>
      </c>
      <c r="E509" s="115" t="s">
        <v>940</v>
      </c>
      <c r="F509" s="106">
        <f>SUM(F486:F508)</f>
        <v>0</v>
      </c>
    </row>
    <row r="510" spans="1:6" ht="15.75" thickBot="1" x14ac:dyDescent="0.3">
      <c r="A510" s="2"/>
      <c r="B510" s="3"/>
      <c r="C510" s="2"/>
      <c r="D510" s="7">
        <v>0</v>
      </c>
      <c r="E510" s="7"/>
      <c r="F510" s="7"/>
    </row>
    <row r="511" spans="1:6" ht="15.75" thickBot="1" x14ac:dyDescent="0.3">
      <c r="A511" s="11" t="s">
        <v>865</v>
      </c>
      <c r="B511" s="29" t="s">
        <v>866</v>
      </c>
      <c r="C511" s="30"/>
      <c r="D511" s="87">
        <v>0</v>
      </c>
      <c r="E511" s="82"/>
      <c r="F511" s="103"/>
    </row>
    <row r="512" spans="1:6" ht="15.75" thickBot="1" x14ac:dyDescent="0.3">
      <c r="A512" s="14" t="s">
        <v>867</v>
      </c>
      <c r="B512" s="31" t="s">
        <v>866</v>
      </c>
      <c r="C512" s="32"/>
      <c r="D512" s="88">
        <v>0</v>
      </c>
      <c r="E512" s="104"/>
      <c r="F512" s="104"/>
    </row>
    <row r="513" spans="1:8" ht="39" thickBot="1" x14ac:dyDescent="0.3">
      <c r="A513" s="17" t="s">
        <v>868</v>
      </c>
      <c r="B513" s="18" t="s">
        <v>869</v>
      </c>
      <c r="C513" s="27" t="s">
        <v>928</v>
      </c>
      <c r="D513" s="84">
        <v>179</v>
      </c>
      <c r="E513" s="105"/>
      <c r="F513" s="105">
        <f t="shared" ref="F513:F522" si="20">+E513*D513</f>
        <v>0</v>
      </c>
    </row>
    <row r="514" spans="1:8" ht="26.25" thickBot="1" x14ac:dyDescent="0.3">
      <c r="A514" s="17" t="s">
        <v>870</v>
      </c>
      <c r="B514" s="18" t="s">
        <v>871</v>
      </c>
      <c r="C514" s="27" t="s">
        <v>11</v>
      </c>
      <c r="D514" s="84">
        <f>279/2</f>
        <v>139.5</v>
      </c>
      <c r="E514" s="105"/>
      <c r="F514" s="105">
        <f t="shared" si="20"/>
        <v>0</v>
      </c>
    </row>
    <row r="515" spans="1:8" ht="26.25" thickBot="1" x14ac:dyDescent="0.3">
      <c r="A515" s="17" t="s">
        <v>872</v>
      </c>
      <c r="B515" s="18" t="s">
        <v>873</v>
      </c>
      <c r="C515" s="19" t="s">
        <v>928</v>
      </c>
      <c r="D515" s="84">
        <f>107/2</f>
        <v>53.5</v>
      </c>
      <c r="E515" s="105"/>
      <c r="F515" s="105">
        <f t="shared" si="20"/>
        <v>0</v>
      </c>
    </row>
    <row r="516" spans="1:8" ht="26.25" thickBot="1" x14ac:dyDescent="0.3">
      <c r="A516" s="17" t="s">
        <v>874</v>
      </c>
      <c r="B516" s="18" t="s">
        <v>875</v>
      </c>
      <c r="C516" s="19" t="s">
        <v>11</v>
      </c>
      <c r="D516" s="84">
        <v>78.33762602939035</v>
      </c>
      <c r="E516" s="105"/>
      <c r="F516" s="105">
        <f t="shared" si="20"/>
        <v>0</v>
      </c>
    </row>
    <row r="517" spans="1:8" ht="39" thickBot="1" x14ac:dyDescent="0.3">
      <c r="A517" s="17" t="s">
        <v>876</v>
      </c>
      <c r="B517" s="18" t="s">
        <v>877</v>
      </c>
      <c r="C517" s="27" t="s">
        <v>11</v>
      </c>
      <c r="D517" s="84">
        <f>529/2</f>
        <v>264.5</v>
      </c>
      <c r="E517" s="105"/>
      <c r="F517" s="105">
        <f t="shared" si="20"/>
        <v>0</v>
      </c>
    </row>
    <row r="518" spans="1:8" ht="39" thickBot="1" x14ac:dyDescent="0.3">
      <c r="A518" s="17" t="s">
        <v>878</v>
      </c>
      <c r="B518" s="18" t="s">
        <v>879</v>
      </c>
      <c r="C518" s="27" t="s">
        <v>11</v>
      </c>
      <c r="D518" s="84">
        <v>215</v>
      </c>
      <c r="E518" s="105"/>
      <c r="F518" s="105">
        <f t="shared" si="20"/>
        <v>0</v>
      </c>
    </row>
    <row r="519" spans="1:8" ht="15.75" thickBot="1" x14ac:dyDescent="0.3">
      <c r="A519" s="17" t="s">
        <v>880</v>
      </c>
      <c r="B519" s="18" t="s">
        <v>881</v>
      </c>
      <c r="C519" s="19" t="s">
        <v>928</v>
      </c>
      <c r="D519" s="84">
        <v>239.67</v>
      </c>
      <c r="E519" s="105"/>
      <c r="F519" s="105">
        <f t="shared" si="20"/>
        <v>0</v>
      </c>
    </row>
    <row r="520" spans="1:8" ht="51.75" thickBot="1" x14ac:dyDescent="0.3">
      <c r="A520" s="17" t="s">
        <v>882</v>
      </c>
      <c r="B520" s="18" t="s">
        <v>883</v>
      </c>
      <c r="C520" s="19" t="s">
        <v>928</v>
      </c>
      <c r="D520" s="84">
        <f>605/3</f>
        <v>201.66666666666666</v>
      </c>
      <c r="E520" s="105"/>
      <c r="F520" s="105">
        <f t="shared" si="20"/>
        <v>0</v>
      </c>
    </row>
    <row r="521" spans="1:8" ht="15.75" thickBot="1" x14ac:dyDescent="0.3">
      <c r="A521" s="51" t="s">
        <v>884</v>
      </c>
      <c r="B521" s="35" t="s">
        <v>885</v>
      </c>
      <c r="C521" s="22"/>
      <c r="D521" s="86">
        <v>0</v>
      </c>
      <c r="E521" s="105"/>
      <c r="F521" s="105">
        <f t="shared" si="20"/>
        <v>0</v>
      </c>
    </row>
    <row r="522" spans="1:8" ht="26.25" thickBot="1" x14ac:dyDescent="0.3">
      <c r="A522" s="17" t="s">
        <v>886</v>
      </c>
      <c r="B522" s="18" t="s">
        <v>887</v>
      </c>
      <c r="C522" s="19" t="s">
        <v>928</v>
      </c>
      <c r="D522" s="84">
        <v>80</v>
      </c>
      <c r="E522" s="105"/>
      <c r="F522" s="105">
        <f t="shared" si="20"/>
        <v>0</v>
      </c>
    </row>
    <row r="523" spans="1:8" ht="15.75" thickBot="1" x14ac:dyDescent="0.3">
      <c r="A523" s="2"/>
      <c r="B523" s="3"/>
      <c r="C523" s="2"/>
      <c r="D523" s="7"/>
      <c r="E523" s="113" t="s">
        <v>888</v>
      </c>
      <c r="F523" s="122">
        <f>SUM(F513:F522)</f>
        <v>0</v>
      </c>
    </row>
    <row r="524" spans="1:8" ht="15.75" thickBot="1" x14ac:dyDescent="0.3">
      <c r="A524" s="1"/>
      <c r="B524" s="1"/>
      <c r="C524" s="2"/>
      <c r="D524" s="7"/>
      <c r="E524" s="8"/>
      <c r="F524" s="6"/>
    </row>
    <row r="525" spans="1:8" ht="16.5" thickTop="1" thickBot="1" x14ac:dyDescent="0.3">
      <c r="A525" s="1"/>
      <c r="B525" s="52" t="s">
        <v>889</v>
      </c>
      <c r="C525" s="53"/>
      <c r="D525" s="92"/>
      <c r="E525" s="116">
        <f>+F13+F25+F39+F59+F90+F99+F110+F126+F131+F141+F174+F183+F211+F224+F233+F248+F253+F409+F450+F482+F509+F523</f>
        <v>0</v>
      </c>
      <c r="F525" s="6"/>
    </row>
    <row r="526" spans="1:8" ht="15.75" thickBot="1" x14ac:dyDescent="0.3">
      <c r="A526" s="2"/>
      <c r="B526" s="54" t="s">
        <v>890</v>
      </c>
      <c r="C526" s="55"/>
      <c r="D526" s="93"/>
      <c r="E526" s="117">
        <f>+E525*C526</f>
        <v>0</v>
      </c>
      <c r="F526" s="7"/>
    </row>
    <row r="527" spans="1:8" ht="15.75" thickBot="1" x14ac:dyDescent="0.3">
      <c r="A527" s="2"/>
      <c r="B527" s="54" t="s">
        <v>891</v>
      </c>
      <c r="C527" s="55"/>
      <c r="D527" s="93"/>
      <c r="E527" s="117">
        <f>+E525*C527</f>
        <v>0</v>
      </c>
      <c r="F527" s="7"/>
      <c r="H527" s="4">
        <f>C526+C527+C528</f>
        <v>0</v>
      </c>
    </row>
    <row r="528" spans="1:8" ht="15.75" thickBot="1" x14ac:dyDescent="0.3">
      <c r="A528" s="2"/>
      <c r="B528" s="54" t="s">
        <v>892</v>
      </c>
      <c r="C528" s="55"/>
      <c r="D528" s="93"/>
      <c r="E528" s="117">
        <f>+E525*C528</f>
        <v>0</v>
      </c>
      <c r="F528" s="7"/>
    </row>
    <row r="529" spans="1:6" ht="15.75" thickBot="1" x14ac:dyDescent="0.3">
      <c r="A529" s="1"/>
      <c r="B529" s="56" t="s">
        <v>893</v>
      </c>
      <c r="C529" s="26"/>
      <c r="D529" s="94"/>
      <c r="E529" s="118">
        <f>SUM(E525:E528)</f>
        <v>0</v>
      </c>
      <c r="F529" s="8"/>
    </row>
    <row r="530" spans="1:6" ht="15.75" thickBot="1" x14ac:dyDescent="0.3">
      <c r="A530" s="1"/>
      <c r="B530" s="54" t="s">
        <v>943</v>
      </c>
      <c r="C530" s="57"/>
      <c r="D530" s="93"/>
      <c r="E530" s="117">
        <f>+E528*C530</f>
        <v>0</v>
      </c>
      <c r="F530" s="6"/>
    </row>
    <row r="531" spans="1:6" ht="15.75" thickBot="1" x14ac:dyDescent="0.3">
      <c r="A531" s="1"/>
      <c r="B531" s="58" t="s">
        <v>4</v>
      </c>
      <c r="C531" s="59"/>
      <c r="D531" s="95"/>
      <c r="E531" s="119">
        <f>+E530+E529</f>
        <v>0</v>
      </c>
      <c r="F531" s="8"/>
    </row>
    <row r="532" spans="1:6" ht="15.75" thickTop="1" x14ac:dyDescent="0.25">
      <c r="A532" s="1"/>
      <c r="B532" s="2"/>
      <c r="C532" s="2"/>
      <c r="D532" s="8"/>
      <c r="E532" s="6"/>
      <c r="F532" s="6"/>
    </row>
    <row r="533" spans="1:6" ht="15.75" thickBot="1" x14ac:dyDescent="0.3">
      <c r="A533" s="1"/>
      <c r="B533" s="2"/>
      <c r="C533" s="2"/>
      <c r="D533" s="8"/>
      <c r="E533" s="8"/>
      <c r="F533" s="7"/>
    </row>
    <row r="534" spans="1:6" ht="15.75" thickBot="1" x14ac:dyDescent="0.3">
      <c r="A534" s="11" t="s">
        <v>894</v>
      </c>
      <c r="B534" s="29" t="s">
        <v>895</v>
      </c>
      <c r="C534" s="30"/>
      <c r="D534" s="87"/>
      <c r="E534" s="82"/>
      <c r="F534" s="103"/>
    </row>
    <row r="535" spans="1:6" ht="15.75" thickBot="1" x14ac:dyDescent="0.3">
      <c r="A535" s="14" t="s">
        <v>896</v>
      </c>
      <c r="B535" s="31" t="s">
        <v>897</v>
      </c>
      <c r="C535" s="32"/>
      <c r="D535" s="88"/>
      <c r="E535" s="104"/>
      <c r="F535" s="104"/>
    </row>
    <row r="536" spans="1:6" ht="204.75" thickBot="1" x14ac:dyDescent="0.3">
      <c r="A536" s="17" t="s">
        <v>898</v>
      </c>
      <c r="B536" s="60" t="s">
        <v>915</v>
      </c>
      <c r="C536" s="61" t="s">
        <v>899</v>
      </c>
      <c r="D536" s="84">
        <v>1</v>
      </c>
      <c r="E536" s="108"/>
      <c r="F536" s="108">
        <f>+E536*D536</f>
        <v>0</v>
      </c>
    </row>
    <row r="537" spans="1:6" ht="102.75" thickBot="1" x14ac:dyDescent="0.3">
      <c r="A537" s="17" t="s">
        <v>900</v>
      </c>
      <c r="B537" s="60" t="s">
        <v>911</v>
      </c>
      <c r="C537" s="61" t="s">
        <v>899</v>
      </c>
      <c r="D537" s="96">
        <v>1</v>
      </c>
      <c r="E537" s="108"/>
      <c r="F537" s="108">
        <f>+E537*D537</f>
        <v>0</v>
      </c>
    </row>
    <row r="538" spans="1:6" ht="64.5" thickBot="1" x14ac:dyDescent="0.3">
      <c r="A538" s="17" t="s">
        <v>901</v>
      </c>
      <c r="B538" s="60" t="s">
        <v>941</v>
      </c>
      <c r="C538" s="61" t="s">
        <v>899</v>
      </c>
      <c r="D538" s="96">
        <v>2</v>
      </c>
      <c r="E538" s="108"/>
      <c r="F538" s="108">
        <f>+E538*D538</f>
        <v>0</v>
      </c>
    </row>
    <row r="539" spans="1:6" ht="15.75" thickBot="1" x14ac:dyDescent="0.3">
      <c r="A539" s="14" t="s">
        <v>902</v>
      </c>
      <c r="B539" s="15" t="s">
        <v>903</v>
      </c>
      <c r="C539" s="16"/>
      <c r="D539" s="83"/>
      <c r="E539" s="104"/>
      <c r="F539" s="104"/>
    </row>
    <row r="540" spans="1:6" ht="204.75" thickBot="1" x14ac:dyDescent="0.3">
      <c r="A540" s="62" t="s">
        <v>904</v>
      </c>
      <c r="B540" s="63" t="s">
        <v>915</v>
      </c>
      <c r="C540" s="61" t="s">
        <v>899</v>
      </c>
      <c r="D540" s="96">
        <v>2</v>
      </c>
      <c r="E540" s="108"/>
      <c r="F540" s="108">
        <f>+E540*D540</f>
        <v>0</v>
      </c>
    </row>
    <row r="541" spans="1:6" x14ac:dyDescent="0.25">
      <c r="A541" s="71" t="s">
        <v>905</v>
      </c>
      <c r="B541" s="64" t="s">
        <v>906</v>
      </c>
      <c r="C541" s="74" t="s">
        <v>899</v>
      </c>
      <c r="D541" s="97">
        <v>2</v>
      </c>
      <c r="E541" s="109"/>
      <c r="F541" s="109">
        <f>+E541*D541</f>
        <v>0</v>
      </c>
    </row>
    <row r="542" spans="1:6" ht="25.5" x14ac:dyDescent="0.25">
      <c r="A542" s="72"/>
      <c r="B542" s="64" t="s">
        <v>907</v>
      </c>
      <c r="C542" s="75"/>
      <c r="D542" s="98"/>
      <c r="E542" s="110"/>
      <c r="F542" s="110"/>
    </row>
    <row r="543" spans="1:6" ht="25.5" x14ac:dyDescent="0.25">
      <c r="A543" s="72"/>
      <c r="B543" s="64" t="s">
        <v>908</v>
      </c>
      <c r="C543" s="75"/>
      <c r="D543" s="98"/>
      <c r="E543" s="110"/>
      <c r="F543" s="110"/>
    </row>
    <row r="544" spans="1:6" ht="165.75" x14ac:dyDescent="0.25">
      <c r="A544" s="72"/>
      <c r="B544" s="64" t="s">
        <v>942</v>
      </c>
      <c r="C544" s="75"/>
      <c r="D544" s="98"/>
      <c r="E544" s="110"/>
      <c r="F544" s="110"/>
    </row>
    <row r="545" spans="1:6" ht="26.25" thickBot="1" x14ac:dyDescent="0.3">
      <c r="A545" s="73"/>
      <c r="B545" s="63" t="s">
        <v>909</v>
      </c>
      <c r="C545" s="76"/>
      <c r="D545" s="99"/>
      <c r="E545" s="111"/>
      <c r="F545" s="111"/>
    </row>
    <row r="546" spans="1:6" ht="102.75" thickBot="1" x14ac:dyDescent="0.3">
      <c r="A546" s="62" t="s">
        <v>910</v>
      </c>
      <c r="B546" s="63" t="s">
        <v>911</v>
      </c>
      <c r="C546" s="61" t="s">
        <v>899</v>
      </c>
      <c r="D546" s="96">
        <v>4</v>
      </c>
      <c r="E546" s="108"/>
      <c r="F546" s="108">
        <f>+E546*D546</f>
        <v>0</v>
      </c>
    </row>
    <row r="547" spans="1:6" ht="15.75" thickBot="1" x14ac:dyDescent="0.3">
      <c r="A547" s="14" t="s">
        <v>912</v>
      </c>
      <c r="B547" s="15" t="s">
        <v>913</v>
      </c>
      <c r="C547" s="16"/>
      <c r="D547" s="83"/>
      <c r="E547" s="104"/>
      <c r="F547" s="104"/>
    </row>
    <row r="548" spans="1:6" ht="204.75" thickBot="1" x14ac:dyDescent="0.3">
      <c r="A548" s="62" t="s">
        <v>914</v>
      </c>
      <c r="B548" s="63" t="s">
        <v>915</v>
      </c>
      <c r="C548" s="61" t="s">
        <v>899</v>
      </c>
      <c r="D548" s="96">
        <v>2</v>
      </c>
      <c r="E548" s="108"/>
      <c r="F548" s="108">
        <f>+E548*D548</f>
        <v>0</v>
      </c>
    </row>
    <row r="549" spans="1:6" x14ac:dyDescent="0.25">
      <c r="A549" s="71" t="s">
        <v>916</v>
      </c>
      <c r="B549" s="64" t="s">
        <v>906</v>
      </c>
      <c r="C549" s="74" t="s">
        <v>899</v>
      </c>
      <c r="D549" s="97">
        <v>1</v>
      </c>
      <c r="E549" s="109"/>
      <c r="F549" s="109">
        <f>+E549*D549</f>
        <v>0</v>
      </c>
    </row>
    <row r="550" spans="1:6" ht="25.5" x14ac:dyDescent="0.25">
      <c r="A550" s="72"/>
      <c r="B550" s="64" t="s">
        <v>907</v>
      </c>
      <c r="C550" s="75"/>
      <c r="D550" s="98"/>
      <c r="E550" s="110"/>
      <c r="F550" s="110"/>
    </row>
    <row r="551" spans="1:6" ht="25.5" x14ac:dyDescent="0.25">
      <c r="A551" s="72"/>
      <c r="B551" s="64" t="s">
        <v>908</v>
      </c>
      <c r="C551" s="75"/>
      <c r="D551" s="98"/>
      <c r="E551" s="110"/>
      <c r="F551" s="110"/>
    </row>
    <row r="552" spans="1:6" ht="165.75" x14ac:dyDescent="0.25">
      <c r="A552" s="72"/>
      <c r="B552" s="64" t="s">
        <v>942</v>
      </c>
      <c r="C552" s="75"/>
      <c r="D552" s="98"/>
      <c r="E552" s="110"/>
      <c r="F552" s="110"/>
    </row>
    <row r="553" spans="1:6" ht="26.25" thickBot="1" x14ac:dyDescent="0.3">
      <c r="A553" s="73"/>
      <c r="B553" s="63" t="s">
        <v>909</v>
      </c>
      <c r="C553" s="76"/>
      <c r="D553" s="99"/>
      <c r="E553" s="111"/>
      <c r="F553" s="111"/>
    </row>
    <row r="554" spans="1:6" ht="102.75" thickBot="1" x14ac:dyDescent="0.3">
      <c r="A554" s="62" t="s">
        <v>917</v>
      </c>
      <c r="B554" s="63" t="s">
        <v>911</v>
      </c>
      <c r="C554" s="61" t="s">
        <v>899</v>
      </c>
      <c r="D554" s="96">
        <v>3</v>
      </c>
      <c r="E554" s="108"/>
      <c r="F554" s="108">
        <f>+E554*D554</f>
        <v>0</v>
      </c>
    </row>
    <row r="555" spans="1:6" ht="51.75" thickBot="1" x14ac:dyDescent="0.3">
      <c r="A555" s="62" t="s">
        <v>918</v>
      </c>
      <c r="B555" s="63" t="s">
        <v>919</v>
      </c>
      <c r="C555" s="61" t="s">
        <v>899</v>
      </c>
      <c r="D555" s="96">
        <v>1</v>
      </c>
      <c r="E555" s="105"/>
      <c r="F555" s="108">
        <f>+E555*D555</f>
        <v>0</v>
      </c>
    </row>
    <row r="556" spans="1:6" ht="51.75" thickBot="1" x14ac:dyDescent="0.3">
      <c r="A556" s="62" t="s">
        <v>920</v>
      </c>
      <c r="B556" s="63" t="s">
        <v>921</v>
      </c>
      <c r="C556" s="61" t="s">
        <v>14</v>
      </c>
      <c r="D556" s="96">
        <v>2</v>
      </c>
      <c r="E556" s="108"/>
      <c r="F556" s="108">
        <f>+E556*D556</f>
        <v>0</v>
      </c>
    </row>
    <row r="557" spans="1:6" ht="15.75" thickBot="1" x14ac:dyDescent="0.3">
      <c r="A557" s="1"/>
      <c r="B557" s="2"/>
      <c r="C557" s="2"/>
      <c r="D557" s="77" t="s">
        <v>922</v>
      </c>
      <c r="E557" s="78"/>
      <c r="F557" s="112">
        <f>SUM(F536:F556)</f>
        <v>0</v>
      </c>
    </row>
    <row r="558" spans="1:6" ht="15.75" thickBot="1" x14ac:dyDescent="0.3">
      <c r="A558" s="1"/>
      <c r="B558" s="2"/>
      <c r="C558" s="2"/>
      <c r="D558" s="77" t="s">
        <v>923</v>
      </c>
      <c r="E558" s="78"/>
      <c r="F558" s="112">
        <f>+F557*19%</f>
        <v>0</v>
      </c>
    </row>
    <row r="559" spans="1:6" ht="15.75" thickBot="1" x14ac:dyDescent="0.3">
      <c r="A559" s="1"/>
      <c r="B559" s="2"/>
      <c r="C559" s="2"/>
      <c r="D559" s="77" t="s">
        <v>924</v>
      </c>
      <c r="E559" s="78"/>
      <c r="F559" s="112">
        <f>+F558+F557</f>
        <v>0</v>
      </c>
    </row>
    <row r="560" spans="1:6" ht="15.75" thickBot="1" x14ac:dyDescent="0.3">
      <c r="A560" s="1"/>
      <c r="B560" s="2"/>
      <c r="C560" s="2"/>
      <c r="D560" s="8"/>
      <c r="E560" s="6"/>
      <c r="F560" s="6"/>
    </row>
    <row r="561" spans="1:6" ht="16.5" thickTop="1" thickBot="1" x14ac:dyDescent="0.3">
      <c r="A561" s="1"/>
      <c r="B561" s="65" t="s">
        <v>925</v>
      </c>
      <c r="C561" s="66"/>
      <c r="D561" s="100"/>
      <c r="E561" s="120">
        <f>+E531</f>
        <v>0</v>
      </c>
      <c r="F561" s="6"/>
    </row>
    <row r="562" spans="1:6" ht="15.75" thickBot="1" x14ac:dyDescent="0.3">
      <c r="A562" s="1"/>
      <c r="B562" s="67" t="s">
        <v>924</v>
      </c>
      <c r="C562" s="68"/>
      <c r="D562" s="101"/>
      <c r="E562" s="121">
        <f>+F559</f>
        <v>0</v>
      </c>
      <c r="F562" s="6"/>
    </row>
    <row r="563" spans="1:6" ht="16.5" thickTop="1" thickBot="1" x14ac:dyDescent="0.3">
      <c r="A563" s="1"/>
      <c r="B563" s="79" t="s">
        <v>926</v>
      </c>
      <c r="C563" s="80"/>
      <c r="D563" s="102"/>
      <c r="E563" s="119">
        <f>+E562+E561</f>
        <v>0</v>
      </c>
      <c r="F563" s="6"/>
    </row>
    <row r="564" spans="1:6" ht="15.75" thickTop="1" x14ac:dyDescent="0.25"/>
  </sheetData>
  <mergeCells count="15">
    <mergeCell ref="D558:E558"/>
    <mergeCell ref="D559:E559"/>
    <mergeCell ref="B563:C563"/>
    <mergeCell ref="A549:A553"/>
    <mergeCell ref="C549:C553"/>
    <mergeCell ref="D549:D553"/>
    <mergeCell ref="E549:E553"/>
    <mergeCell ref="F549:F553"/>
    <mergeCell ref="D557:E557"/>
    <mergeCell ref="B143:F143"/>
    <mergeCell ref="A541:A545"/>
    <mergeCell ref="C541:C545"/>
    <mergeCell ref="D541:D545"/>
    <mergeCell ref="E541:E545"/>
    <mergeCell ref="F541:F5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ECONOMICA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Alejandra Arbelaez Maldonado</dc:creator>
  <cp:lastModifiedBy>July Alejandra Arbelaez Maldonado</cp:lastModifiedBy>
  <dcterms:created xsi:type="dcterms:W3CDTF">2017-05-16T23:24:21Z</dcterms:created>
  <dcterms:modified xsi:type="dcterms:W3CDTF">2017-05-17T01:19:05Z</dcterms:modified>
</cp:coreProperties>
</file>