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VIGENCIA 2017\INVITACIONES\PUBLICAS\INV. PUB. 02-2017 SEGURIDAD\PLIEGO\ANEXOS PUBLICAR\"/>
    </mc:Choice>
  </mc:AlternateContent>
  <bookViews>
    <workbookView xWindow="0" yWindow="0" windowWidth="21105" windowHeight="11670" tabRatio="846"/>
  </bookViews>
  <sheets>
    <sheet name="En Blanco" sheetId="9" r:id="rId1"/>
  </sheets>
  <definedNames>
    <definedName name="_xlnm.Print_Area" localSheetId="0">'En Blanco'!$A$4:$J$61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9" l="1"/>
  <c r="B25" i="9"/>
  <c r="J31" i="9" l="1"/>
  <c r="J25" i="9" l="1"/>
  <c r="J26" i="9" s="1"/>
  <c r="J27" i="9" s="1"/>
  <c r="J28" i="9" s="1"/>
  <c r="J32" i="9" s="1"/>
  <c r="J56" i="9"/>
  <c r="J57" i="9" s="1"/>
  <c r="J58" i="9" s="1"/>
  <c r="J59" i="9" s="1"/>
  <c r="J60" i="9" l="1"/>
</calcChain>
</file>

<file path=xl/sharedStrings.xml><?xml version="1.0" encoding="utf-8"?>
<sst xmlns="http://schemas.openxmlformats.org/spreadsheetml/2006/main" count="87" uniqueCount="56">
  <si>
    <t>NOMBRE DEL SERVICIO</t>
  </si>
  <si>
    <t xml:space="preserve">CANTIDAD SERVICIOS </t>
  </si>
  <si>
    <t>VALOR BASE DEL SERVICIO</t>
  </si>
  <si>
    <t>Administración y Supervisión (8, 10 y 11%)</t>
  </si>
  <si>
    <t xml:space="preserve"> VARIABLE DE PROPORCIONALIDAD</t>
  </si>
  <si>
    <t>COSTO MENSUAL POR SERVICIO</t>
  </si>
  <si>
    <t>COSTO MENSUAL POR No. DE SERVICIOS MENSUAL</t>
  </si>
  <si>
    <r>
      <t xml:space="preserve">Total servicios 16 horas lunes a viernes sin festivos </t>
    </r>
    <r>
      <rPr>
        <b/>
        <sz val="12"/>
        <color indexed="8"/>
        <rFont val="Arial"/>
        <family val="2"/>
      </rPr>
      <t>manejador canino</t>
    </r>
  </si>
  <si>
    <r>
      <t xml:space="preserve">Total servicios sábados 12 horas </t>
    </r>
    <r>
      <rPr>
        <b/>
        <sz val="12"/>
        <color indexed="8"/>
        <rFont val="Arial"/>
        <family val="2"/>
      </rPr>
      <t>manejador canino</t>
    </r>
  </si>
  <si>
    <r>
      <t xml:space="preserve">Lunes a viernes sin festivos 8 horas </t>
    </r>
    <r>
      <rPr>
        <b/>
        <sz val="12"/>
        <color indexed="8"/>
        <rFont val="Arial"/>
        <family val="2"/>
      </rPr>
      <t>manejador canino</t>
    </r>
    <r>
      <rPr>
        <sz val="12"/>
        <color indexed="8"/>
        <rFont val="Arial"/>
        <family val="2"/>
      </rPr>
      <t>(Cajica)</t>
    </r>
  </si>
  <si>
    <r>
      <t xml:space="preserve">Lunes a viernes sin festivos 16 horas </t>
    </r>
    <r>
      <rPr>
        <b/>
        <sz val="12"/>
        <color indexed="8"/>
        <rFont val="Arial"/>
        <family val="2"/>
      </rPr>
      <t>con arma</t>
    </r>
    <r>
      <rPr>
        <sz val="12"/>
        <color indexed="8"/>
        <rFont val="Arial"/>
        <family val="2"/>
      </rPr>
      <t>(Calle 100)</t>
    </r>
  </si>
  <si>
    <r>
      <t xml:space="preserve">Lunes a viernes sin festivos 16 horas </t>
    </r>
    <r>
      <rPr>
        <b/>
        <sz val="12"/>
        <color indexed="8"/>
        <rFont val="Arial"/>
        <family val="2"/>
      </rPr>
      <t xml:space="preserve">manejador canino </t>
    </r>
    <r>
      <rPr>
        <sz val="12"/>
        <color indexed="8"/>
        <rFont val="Arial"/>
        <family val="2"/>
      </rPr>
      <t>(Calle 100)</t>
    </r>
  </si>
  <si>
    <t>Total Sevicios</t>
  </si>
  <si>
    <t>Valor Total mes</t>
  </si>
  <si>
    <r>
      <t>Total costo avanteles incluido IVA</t>
    </r>
    <r>
      <rPr>
        <b/>
        <sz val="12"/>
        <color indexed="8"/>
        <rFont val="Arial"/>
        <family val="2"/>
      </rPr>
      <t xml:space="preserve"> por 12 meses</t>
    </r>
  </si>
  <si>
    <r>
      <t>Total costo detectores incluido IVA</t>
    </r>
    <r>
      <rPr>
        <b/>
        <sz val="12"/>
        <color indexed="8"/>
        <rFont val="Arial"/>
        <family val="2"/>
      </rPr>
      <t xml:space="preserve"> por 12 meses </t>
    </r>
  </si>
  <si>
    <t>Circular Externa No. 20163200000665 Superintendencia de Vigilancia y Seguridad privada /  Decreto 4950 de 2007</t>
  </si>
  <si>
    <t>Valor Indivudual mes</t>
  </si>
  <si>
    <t>Valor Individual mes</t>
  </si>
  <si>
    <t>AVANTEL Plan corporativo Ilimitado AVANTEL PTT y Llamadas</t>
  </si>
  <si>
    <t>Detector de Metales Guardas ingresos peatonales</t>
  </si>
  <si>
    <t>Los siguientes servicios se prestaran desde el 15 de enero 2018 hasta el 14 de junio de 2018</t>
  </si>
  <si>
    <t>Los siguientes Servicios se prestaran desde el 15 de Junio 2017 hasta el 7 de diciembre 2017</t>
  </si>
  <si>
    <t>Valor Total de los servicios incluido IVA 19%</t>
  </si>
  <si>
    <t xml:space="preserve">Valor Total de los servicios año 2018 incluido IVA 19% </t>
  </si>
  <si>
    <t xml:space="preserve">TOTAL SERVICIO X 5 MESES </t>
  </si>
  <si>
    <t>IVA 19% de la Base Gravable</t>
  </si>
  <si>
    <r>
      <t xml:space="preserve">Total servicios sábados 13 horas </t>
    </r>
    <r>
      <rPr>
        <b/>
        <sz val="12"/>
        <color indexed="8"/>
        <rFont val="Arial"/>
        <family val="2"/>
      </rPr>
      <t>manejador canino</t>
    </r>
  </si>
  <si>
    <r>
      <t>Total servicios lunes a viernes sin festivos 16 horas</t>
    </r>
    <r>
      <rPr>
        <b/>
        <sz val="12"/>
        <color rgb="FF000000"/>
        <rFont val="Arial"/>
        <family val="2"/>
      </rPr>
      <t xml:space="preserve"> sin arma</t>
    </r>
  </si>
  <si>
    <r>
      <t xml:space="preserve">Total servicios lunes a viernes sin festivos 17 horas </t>
    </r>
    <r>
      <rPr>
        <b/>
        <sz val="12"/>
        <color rgb="FF000000"/>
        <rFont val="Arial"/>
        <family val="2"/>
      </rPr>
      <t>sin arma</t>
    </r>
    <r>
      <rPr>
        <sz val="12"/>
        <color rgb="FF000000"/>
        <rFont val="Arial"/>
        <family val="2"/>
      </rPr>
      <t xml:space="preserve"> / 16 horas diurno 1, hora nocturno</t>
    </r>
  </si>
  <si>
    <r>
      <t>Total servicios lunes a viernes sin festivos 12 horas</t>
    </r>
    <r>
      <rPr>
        <b/>
        <sz val="12"/>
        <color rgb="FF000000"/>
        <rFont val="Arial"/>
        <family val="2"/>
      </rPr>
      <t xml:space="preserve"> sin arma</t>
    </r>
  </si>
  <si>
    <r>
      <t xml:space="preserve">Total servicios sabados 13 horas </t>
    </r>
    <r>
      <rPr>
        <b/>
        <sz val="12"/>
        <color rgb="FF000000"/>
        <rFont val="Arial"/>
        <family val="2"/>
      </rPr>
      <t>sin arma</t>
    </r>
  </si>
  <si>
    <r>
      <t xml:space="preserve">Total servicios sabados 12 horas </t>
    </r>
    <r>
      <rPr>
        <b/>
        <sz val="12"/>
        <color rgb="FF000000"/>
        <rFont val="Arial"/>
        <family val="2"/>
      </rPr>
      <t>sin arma</t>
    </r>
  </si>
  <si>
    <r>
      <t xml:space="preserve">Total servicios domingos 12 horas </t>
    </r>
    <r>
      <rPr>
        <b/>
        <sz val="12"/>
        <color rgb="FF000000"/>
        <rFont val="Arial"/>
        <family val="2"/>
      </rPr>
      <t>sin arma</t>
    </r>
  </si>
  <si>
    <r>
      <t xml:space="preserve">Total servicios 24 horas Lunes a Domingo Incluidos festivos </t>
    </r>
    <r>
      <rPr>
        <b/>
        <sz val="12"/>
        <color rgb="FF000000"/>
        <rFont val="Arial"/>
        <family val="2"/>
      </rPr>
      <t>sin arma</t>
    </r>
  </si>
  <si>
    <r>
      <t xml:space="preserve">Total servicios 24 horas Lunes a Domingo Incluidos festivos </t>
    </r>
    <r>
      <rPr>
        <b/>
        <sz val="12"/>
        <color rgb="FF000000"/>
        <rFont val="Arial"/>
        <family val="2"/>
      </rPr>
      <t>con arma</t>
    </r>
  </si>
  <si>
    <r>
      <t xml:space="preserve">Total servicios 17 horas lunes a viernes sin festivos </t>
    </r>
    <r>
      <rPr>
        <b/>
        <sz val="12"/>
        <color indexed="8"/>
        <rFont val="Arial"/>
        <family val="2"/>
      </rPr>
      <t>manejador canino</t>
    </r>
    <r>
      <rPr>
        <sz val="12"/>
        <color indexed="8"/>
        <rFont val="Arial"/>
        <family val="2"/>
      </rPr>
      <t xml:space="preserve"> 16 horas diurno, 1 hora nocturno</t>
    </r>
  </si>
  <si>
    <r>
      <t xml:space="preserve">Total servicios 24 horas lunes a domingo incluidos festivos </t>
    </r>
    <r>
      <rPr>
        <b/>
        <sz val="12"/>
        <color indexed="8"/>
        <rFont val="Arial"/>
        <family val="2"/>
      </rPr>
      <t>manejador canino</t>
    </r>
  </si>
  <si>
    <t>VALOR CONTRATO SERVICIO DE SEGURIDAD 2017-2018 (Artículo 462-1 E.T, Base Gravable Especial)</t>
  </si>
  <si>
    <t>VALOR BASE DEL SERVICIO Tarifa incrementada en 6% para 2018</t>
  </si>
  <si>
    <t>Valor Total de los Servicios antes de IVA</t>
  </si>
  <si>
    <t>AIU (Administración, imprevistos, utilidad) Base Gravable para el IVA (10% del Total de los Servicios)</t>
  </si>
  <si>
    <t xml:space="preserve">Medios técnológicos  adicionales por doce meses  </t>
  </si>
  <si>
    <t>TOTAL SERVICIO X 5.77 MESES (5 MESES 23 días)</t>
  </si>
  <si>
    <t>Valor total de los Servicos y Medios adicionales por 12 meses (2017-2018) IVA Incluido y proyección de aumento 6% en el SMMLV para 2018</t>
  </si>
  <si>
    <r>
      <t xml:space="preserve">DIAS LABORADOS </t>
    </r>
    <r>
      <rPr>
        <b/>
        <sz val="12"/>
        <rFont val="Arial"/>
        <family val="2"/>
      </rPr>
      <t>*</t>
    </r>
    <r>
      <rPr>
        <b/>
        <sz val="12"/>
        <color rgb="FFFF0000"/>
        <rFont val="Arial"/>
        <family val="2"/>
      </rPr>
      <t xml:space="preserve"> </t>
    </r>
  </si>
  <si>
    <t>TOTAL SERVICIO X 5.47 MESES (5 MESES, 14 DIAS)</t>
  </si>
  <si>
    <t>VALOR CONTRATO SERVICIO DE SEGURIDAD 2017-2018 (Artículo 462-1 E.T, Base Gravable Especial) / Tarifas de la Circular Externa No. 20163200000665 Superintendencia de Vigilancia y Seguridad privada / Decreto 4950 de 2007 incrementadas en 6% de proyección del aumento del SMMLV para el 2018</t>
  </si>
  <si>
    <t>ANEXO 5A</t>
  </si>
  <si>
    <t xml:space="preserve">Medios técnológicos  </t>
  </si>
  <si>
    <t>Valor Total de los Servicios 2017 más valor de los medios tecnologicos por doce meses (IVA incluido)</t>
  </si>
  <si>
    <t>ANEXO 5B</t>
  </si>
  <si>
    <t>TOTAL SERVICIO X 6.53 MESES (6 MESES 16 días)**</t>
  </si>
  <si>
    <t>** No agregar ni disminuir más decimales a la cifra incluida en esta columna para realizar el cálculo.</t>
  </si>
  <si>
    <r>
      <t xml:space="preserve">Nota: El proponente </t>
    </r>
    <r>
      <rPr>
        <b/>
        <u/>
        <sz val="12"/>
        <color theme="1"/>
        <rFont val="Arial"/>
        <family val="2"/>
      </rPr>
      <t>NO PODRÁ</t>
    </r>
    <r>
      <rPr>
        <b/>
        <sz val="12"/>
        <color theme="1"/>
        <rFont val="Arial"/>
        <family val="2"/>
      </rPr>
      <t xml:space="preserve"> modificar en los anexos 5A y 5B, los valores correspondientes a las columnas, CANTIDAD SERVICIOS, VARIABLE DE PROPORCIONALIDAD y DÍAS LABORADOS.</t>
    </r>
  </si>
  <si>
    <t>* Los dias laborados por mes son calculados teniendo en cuenta la Circular Externa No. 20163200000665 de 2016 de la SVSP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</si>
</sst>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40A]#,##0.00"/>
    <numFmt numFmtId="165" formatCode="_-&quot;$&quot;* #,##0.00_-;\-&quot;$&quot;* #,##0.00_-;_-&quot;$&quot;* &quot;-&quot;??_-;_-@_-"/>
    <numFmt numFmtId="166" formatCode="0.000000"/>
  </numFmts>
  <fonts count="13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6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0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0" fontId="2" fillId="3" borderId="1" xfId="2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3" fontId="2" fillId="0" borderId="1" xfId="1" applyNumberFormat="1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66" fontId="0" fillId="0" borderId="0" xfId="0" applyNumberFormat="1"/>
    <xf numFmtId="10" fontId="2" fillId="3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justify" vertical="center" wrapText="1"/>
    </xf>
    <xf numFmtId="0" fontId="11" fillId="2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0" fillId="0" borderId="5" xfId="0" applyFont="1" applyBorder="1" applyAlignment="1">
      <alignment horizont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63"/>
  <sheetViews>
    <sheetView tabSelected="1" zoomScale="70" zoomScaleNormal="70" zoomScaleSheetLayoutView="85" workbookViewId="0">
      <selection activeCell="N43" sqref="N43"/>
    </sheetView>
  </sheetViews>
  <sheetFormatPr baseColWidth="10" defaultRowHeight="15" x14ac:dyDescent="0.25"/>
  <cols>
    <col min="1" max="1" width="22.85546875" customWidth="1"/>
    <col min="2" max="2" width="13.7109375" bestFit="1" customWidth="1"/>
    <col min="3" max="3" width="15.140625" hidden="1" customWidth="1"/>
    <col min="4" max="4" width="18.28515625" customWidth="1"/>
    <col min="5" max="5" width="21.7109375" customWidth="1"/>
    <col min="6" max="6" width="15.28515625" customWidth="1"/>
    <col min="7" max="7" width="19.28515625" customWidth="1"/>
    <col min="8" max="8" width="15.28515625" bestFit="1" customWidth="1"/>
    <col min="9" max="9" width="17.7109375" customWidth="1"/>
    <col min="10" max="10" width="27.5703125" style="12" customWidth="1"/>
  </cols>
  <sheetData>
    <row r="4" spans="1:10" ht="23.25" x14ac:dyDescent="0.35">
      <c r="A4" s="37" t="s">
        <v>48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15.75" x14ac:dyDescent="0.25">
      <c r="A5" s="31" t="s">
        <v>38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15.75" x14ac:dyDescent="0.25">
      <c r="A6" s="31" t="s">
        <v>16</v>
      </c>
      <c r="B6" s="31"/>
      <c r="C6" s="31"/>
      <c r="D6" s="31"/>
      <c r="E6" s="31"/>
      <c r="F6" s="31"/>
      <c r="G6" s="31"/>
      <c r="H6" s="31"/>
      <c r="I6" s="31"/>
      <c r="J6" s="31"/>
    </row>
    <row r="7" spans="1:10" ht="80.25" customHeight="1" x14ac:dyDescent="0.25">
      <c r="A7" s="20" t="s">
        <v>0</v>
      </c>
      <c r="B7" s="20" t="s">
        <v>1</v>
      </c>
      <c r="C7" s="20"/>
      <c r="D7" s="20" t="s">
        <v>2</v>
      </c>
      <c r="E7" s="20" t="s">
        <v>3</v>
      </c>
      <c r="F7" s="20" t="s">
        <v>4</v>
      </c>
      <c r="G7" s="20" t="s">
        <v>45</v>
      </c>
      <c r="H7" s="20" t="s">
        <v>5</v>
      </c>
      <c r="I7" s="20" t="s">
        <v>6</v>
      </c>
      <c r="J7" s="20" t="s">
        <v>52</v>
      </c>
    </row>
    <row r="8" spans="1:10" ht="63" customHeight="1" x14ac:dyDescent="0.25">
      <c r="A8" s="10" t="s">
        <v>28</v>
      </c>
      <c r="B8" s="1">
        <v>10</v>
      </c>
      <c r="C8" s="1"/>
      <c r="D8" s="3"/>
      <c r="E8" s="3"/>
      <c r="F8" s="16">
        <v>0.59699999999999998</v>
      </c>
      <c r="G8" s="5">
        <v>20</v>
      </c>
      <c r="H8" s="6"/>
      <c r="I8" s="6"/>
      <c r="J8" s="6"/>
    </row>
    <row r="9" spans="1:10" ht="96" customHeight="1" x14ac:dyDescent="0.25">
      <c r="A9" s="10" t="s">
        <v>29</v>
      </c>
      <c r="B9" s="1">
        <v>1</v>
      </c>
      <c r="C9" s="1"/>
      <c r="D9" s="3"/>
      <c r="E9" s="3"/>
      <c r="F9" s="16">
        <v>0.64739999999999998</v>
      </c>
      <c r="G9" s="5">
        <v>20</v>
      </c>
      <c r="H9" s="6"/>
      <c r="I9" s="6"/>
      <c r="J9" s="6"/>
    </row>
    <row r="10" spans="1:10" ht="66" customHeight="1" x14ac:dyDescent="0.25">
      <c r="A10" s="10" t="s">
        <v>30</v>
      </c>
      <c r="B10" s="1">
        <v>5</v>
      </c>
      <c r="C10" s="1"/>
      <c r="D10" s="3"/>
      <c r="E10" s="3"/>
      <c r="F10" s="16">
        <v>0.44779999999999998</v>
      </c>
      <c r="G10" s="5">
        <v>20</v>
      </c>
      <c r="H10" s="6"/>
      <c r="I10" s="6"/>
      <c r="J10" s="6"/>
    </row>
    <row r="11" spans="1:10" ht="48.75" customHeight="1" x14ac:dyDescent="0.25">
      <c r="A11" s="10" t="s">
        <v>31</v>
      </c>
      <c r="B11" s="1">
        <v>3</v>
      </c>
      <c r="C11" s="1"/>
      <c r="D11" s="3"/>
      <c r="E11" s="3"/>
      <c r="F11" s="16">
        <v>0.48509999999999998</v>
      </c>
      <c r="G11" s="5">
        <v>4</v>
      </c>
      <c r="H11" s="6"/>
      <c r="I11" s="6"/>
      <c r="J11" s="6"/>
    </row>
    <row r="12" spans="1:10" ht="49.5" customHeight="1" x14ac:dyDescent="0.25">
      <c r="A12" s="10" t="s">
        <v>32</v>
      </c>
      <c r="B12" s="1">
        <v>10</v>
      </c>
      <c r="C12" s="1"/>
      <c r="D12" s="3"/>
      <c r="E12" s="3"/>
      <c r="F12" s="16">
        <v>0.44779999999999998</v>
      </c>
      <c r="G12" s="5">
        <v>4</v>
      </c>
      <c r="H12" s="6"/>
      <c r="I12" s="6"/>
      <c r="J12" s="6"/>
    </row>
    <row r="13" spans="1:10" ht="45.75" x14ac:dyDescent="0.25">
      <c r="A13" s="10" t="s">
        <v>33</v>
      </c>
      <c r="B13" s="1">
        <v>1</v>
      </c>
      <c r="C13" s="1"/>
      <c r="D13" s="3"/>
      <c r="E13" s="3"/>
      <c r="F13" s="16">
        <v>0.44779999999999998</v>
      </c>
      <c r="G13" s="5">
        <v>4</v>
      </c>
      <c r="H13" s="6"/>
      <c r="I13" s="6"/>
      <c r="J13" s="6"/>
    </row>
    <row r="14" spans="1:10" ht="64.5" customHeight="1" x14ac:dyDescent="0.25">
      <c r="A14" s="10" t="s">
        <v>34</v>
      </c>
      <c r="B14" s="1">
        <v>13</v>
      </c>
      <c r="C14" s="1"/>
      <c r="D14" s="3"/>
      <c r="E14" s="3"/>
      <c r="F14" s="16">
        <v>1</v>
      </c>
      <c r="G14" s="5">
        <v>30</v>
      </c>
      <c r="H14" s="6"/>
      <c r="I14" s="6"/>
      <c r="J14" s="6"/>
    </row>
    <row r="15" spans="1:10" ht="67.5" customHeight="1" x14ac:dyDescent="0.25">
      <c r="A15" s="10" t="s">
        <v>35</v>
      </c>
      <c r="B15" s="1">
        <v>6</v>
      </c>
      <c r="C15" s="1"/>
      <c r="D15" s="3"/>
      <c r="E15" s="3"/>
      <c r="F15" s="16">
        <v>1</v>
      </c>
      <c r="G15" s="5">
        <v>30</v>
      </c>
      <c r="H15" s="6"/>
      <c r="I15" s="6"/>
      <c r="J15" s="6"/>
    </row>
    <row r="16" spans="1:10" ht="99" customHeight="1" x14ac:dyDescent="0.25">
      <c r="A16" s="10" t="s">
        <v>36</v>
      </c>
      <c r="B16" s="1">
        <v>1</v>
      </c>
      <c r="C16" s="1"/>
      <c r="D16" s="3"/>
      <c r="E16" s="3"/>
      <c r="F16" s="16">
        <v>0.64739999999999998</v>
      </c>
      <c r="G16" s="5">
        <v>20</v>
      </c>
      <c r="H16" s="6"/>
      <c r="I16" s="6"/>
      <c r="J16" s="6"/>
    </row>
    <row r="17" spans="1:10" ht="77.25" customHeight="1" x14ac:dyDescent="0.25">
      <c r="A17" s="10" t="s">
        <v>37</v>
      </c>
      <c r="B17" s="1">
        <v>2</v>
      </c>
      <c r="C17" s="1"/>
      <c r="D17" s="3"/>
      <c r="E17" s="3"/>
      <c r="F17" s="16">
        <v>1</v>
      </c>
      <c r="G17" s="5">
        <v>30</v>
      </c>
      <c r="H17" s="6"/>
      <c r="I17" s="6"/>
      <c r="J17" s="6"/>
    </row>
    <row r="18" spans="1:10" ht="66.75" customHeight="1" x14ac:dyDescent="0.25">
      <c r="A18" s="10" t="s">
        <v>7</v>
      </c>
      <c r="B18" s="1">
        <v>1</v>
      </c>
      <c r="C18" s="1"/>
      <c r="D18" s="3"/>
      <c r="E18" s="3"/>
      <c r="F18" s="16">
        <v>0.59699999999999998</v>
      </c>
      <c r="G18" s="5">
        <v>20</v>
      </c>
      <c r="H18" s="6"/>
      <c r="I18" s="6"/>
      <c r="J18" s="6"/>
    </row>
    <row r="19" spans="1:10" ht="53.25" customHeight="1" x14ac:dyDescent="0.25">
      <c r="A19" s="10" t="s">
        <v>27</v>
      </c>
      <c r="B19" s="1">
        <v>1</v>
      </c>
      <c r="C19" s="1"/>
      <c r="D19" s="3"/>
      <c r="E19" s="3"/>
      <c r="F19" s="16">
        <v>0.48509999999999998</v>
      </c>
      <c r="G19" s="5">
        <v>4</v>
      </c>
      <c r="H19" s="6"/>
      <c r="I19" s="6"/>
      <c r="J19" s="6"/>
    </row>
    <row r="20" spans="1:10" ht="49.5" customHeight="1" x14ac:dyDescent="0.25">
      <c r="A20" s="10" t="s">
        <v>8</v>
      </c>
      <c r="B20" s="1">
        <v>1</v>
      </c>
      <c r="C20" s="1"/>
      <c r="D20" s="3"/>
      <c r="E20" s="3"/>
      <c r="F20" s="16">
        <v>0.44779999999999998</v>
      </c>
      <c r="G20" s="5">
        <v>4</v>
      </c>
      <c r="H20" s="6"/>
      <c r="I20" s="6"/>
      <c r="J20" s="6"/>
    </row>
    <row r="21" spans="1:10" ht="33.75" customHeight="1" x14ac:dyDescent="0.25">
      <c r="A21" s="32" t="s">
        <v>22</v>
      </c>
      <c r="B21" s="32"/>
      <c r="C21" s="32"/>
      <c r="D21" s="32"/>
      <c r="E21" s="32"/>
      <c r="F21" s="32"/>
      <c r="G21" s="32"/>
      <c r="H21" s="32"/>
      <c r="I21" s="33" t="s">
        <v>43</v>
      </c>
      <c r="J21" s="33"/>
    </row>
    <row r="22" spans="1:10" s="7" customFormat="1" ht="61.5" x14ac:dyDescent="0.25">
      <c r="A22" s="10" t="s">
        <v>9</v>
      </c>
      <c r="B22" s="1">
        <v>1</v>
      </c>
      <c r="C22" s="2"/>
      <c r="D22" s="3"/>
      <c r="E22" s="3"/>
      <c r="F22" s="4">
        <v>0.29849999999999999</v>
      </c>
      <c r="G22" s="5">
        <v>20</v>
      </c>
      <c r="H22" s="6"/>
      <c r="I22" s="6"/>
      <c r="J22" s="6"/>
    </row>
    <row r="23" spans="1:10" s="7" customFormat="1" ht="66" customHeight="1" x14ac:dyDescent="0.25">
      <c r="A23" s="10" t="s">
        <v>10</v>
      </c>
      <c r="B23" s="1">
        <v>1</v>
      </c>
      <c r="C23" s="2"/>
      <c r="D23" s="3"/>
      <c r="E23" s="3"/>
      <c r="F23" s="4">
        <v>0.59699999999999998</v>
      </c>
      <c r="G23" s="5">
        <v>20</v>
      </c>
      <c r="H23" s="6"/>
      <c r="I23" s="6"/>
      <c r="J23" s="6"/>
    </row>
    <row r="24" spans="1:10" s="7" customFormat="1" ht="60.75" x14ac:dyDescent="0.25">
      <c r="A24" s="10" t="s">
        <v>11</v>
      </c>
      <c r="B24" s="1">
        <v>1</v>
      </c>
      <c r="C24" s="2"/>
      <c r="D24" s="3"/>
      <c r="E24" s="3"/>
      <c r="F24" s="4">
        <v>0.59699999999999998</v>
      </c>
      <c r="G24" s="5">
        <v>20</v>
      </c>
      <c r="H24" s="6"/>
      <c r="I24" s="6"/>
      <c r="J24" s="6"/>
    </row>
    <row r="25" spans="1:10" s="7" customFormat="1" ht="23.1" customHeight="1" x14ac:dyDescent="0.25">
      <c r="A25" s="8" t="s">
        <v>12</v>
      </c>
      <c r="B25" s="9">
        <f>SUM(B8:B20)+B22+B23+B24</f>
        <v>58</v>
      </c>
      <c r="C25" s="9"/>
      <c r="D25" s="27" t="s">
        <v>40</v>
      </c>
      <c r="E25" s="28"/>
      <c r="F25" s="28"/>
      <c r="G25" s="28"/>
      <c r="H25" s="28"/>
      <c r="I25" s="29"/>
      <c r="J25" s="17">
        <f>SUM(J8:J20)+J22+J23+J24</f>
        <v>0</v>
      </c>
    </row>
    <row r="26" spans="1:10" s="7" customFormat="1" ht="23.1" customHeight="1" x14ac:dyDescent="0.25">
      <c r="A26" s="22" t="s">
        <v>41</v>
      </c>
      <c r="B26" s="23"/>
      <c r="C26" s="23"/>
      <c r="D26" s="23"/>
      <c r="E26" s="23"/>
      <c r="F26" s="23"/>
      <c r="G26" s="23"/>
      <c r="H26" s="23"/>
      <c r="I26" s="24"/>
      <c r="J26" s="18">
        <f>SUM(J25*10%)</f>
        <v>0</v>
      </c>
    </row>
    <row r="27" spans="1:10" s="7" customFormat="1" ht="23.1" customHeight="1" x14ac:dyDescent="0.25">
      <c r="A27" s="22" t="s">
        <v>26</v>
      </c>
      <c r="B27" s="23"/>
      <c r="C27" s="23"/>
      <c r="D27" s="23"/>
      <c r="E27" s="23"/>
      <c r="F27" s="23"/>
      <c r="G27" s="23"/>
      <c r="H27" s="23"/>
      <c r="I27" s="24"/>
      <c r="J27" s="18">
        <f>SUM(J26*19%)</f>
        <v>0</v>
      </c>
    </row>
    <row r="28" spans="1:10" s="7" customFormat="1" ht="23.1" customHeight="1" x14ac:dyDescent="0.25">
      <c r="A28" s="22" t="s">
        <v>23</v>
      </c>
      <c r="B28" s="23"/>
      <c r="C28" s="23"/>
      <c r="D28" s="23"/>
      <c r="E28" s="23"/>
      <c r="F28" s="23"/>
      <c r="G28" s="23"/>
      <c r="H28" s="23"/>
      <c r="I28" s="24"/>
      <c r="J28" s="19">
        <f>SUM(J27+J25)</f>
        <v>0</v>
      </c>
    </row>
    <row r="29" spans="1:10" s="7" customFormat="1" ht="105" x14ac:dyDescent="0.25">
      <c r="A29" s="32" t="s">
        <v>49</v>
      </c>
      <c r="B29" s="11" t="s">
        <v>19</v>
      </c>
      <c r="C29" s="11"/>
      <c r="D29" s="11">
        <v>11</v>
      </c>
      <c r="E29" s="11" t="s">
        <v>17</v>
      </c>
      <c r="F29" s="6"/>
      <c r="G29" s="11" t="s">
        <v>13</v>
      </c>
      <c r="H29" s="6"/>
      <c r="I29" s="11" t="s">
        <v>14</v>
      </c>
      <c r="J29" s="6"/>
    </row>
    <row r="30" spans="1:10" s="7" customFormat="1" ht="75" x14ac:dyDescent="0.25">
      <c r="A30" s="32"/>
      <c r="B30" s="11" t="s">
        <v>20</v>
      </c>
      <c r="C30" s="11"/>
      <c r="D30" s="11">
        <v>7</v>
      </c>
      <c r="E30" s="11" t="s">
        <v>18</v>
      </c>
      <c r="F30" s="6"/>
      <c r="G30" s="11" t="s">
        <v>13</v>
      </c>
      <c r="H30" s="6"/>
      <c r="I30" s="11" t="s">
        <v>15</v>
      </c>
      <c r="J30" s="6"/>
    </row>
    <row r="31" spans="1:10" ht="23.1" customHeight="1" x14ac:dyDescent="0.25">
      <c r="A31" s="32" t="s">
        <v>42</v>
      </c>
      <c r="B31" s="32"/>
      <c r="C31" s="32"/>
      <c r="D31" s="32"/>
      <c r="E31" s="32"/>
      <c r="F31" s="32"/>
      <c r="G31" s="32"/>
      <c r="H31" s="32"/>
      <c r="I31" s="32"/>
      <c r="J31" s="18">
        <f>SUM(J29:J30)</f>
        <v>0</v>
      </c>
    </row>
    <row r="32" spans="1:10" ht="23.1" customHeight="1" x14ac:dyDescent="0.25">
      <c r="A32" s="32" t="s">
        <v>50</v>
      </c>
      <c r="B32" s="32"/>
      <c r="C32" s="32"/>
      <c r="D32" s="32"/>
      <c r="E32" s="32"/>
      <c r="F32" s="32"/>
      <c r="G32" s="32"/>
      <c r="H32" s="32"/>
      <c r="I32" s="32"/>
      <c r="J32" s="19">
        <f>SUM(J28+J31)</f>
        <v>0</v>
      </c>
    </row>
    <row r="33" spans="1:10" ht="29.25" customHeight="1" x14ac:dyDescent="0.25">
      <c r="A33" s="35" t="s">
        <v>54</v>
      </c>
      <c r="B33" s="35"/>
      <c r="C33" s="35"/>
      <c r="D33" s="35"/>
      <c r="E33" s="35"/>
      <c r="F33" s="35"/>
      <c r="G33" s="35"/>
      <c r="H33" s="35"/>
      <c r="I33" s="35"/>
      <c r="J33" s="35"/>
    </row>
    <row r="34" spans="1:10" ht="15.75" customHeight="1" x14ac:dyDescent="0.25">
      <c r="A34" s="38" t="s">
        <v>55</v>
      </c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29.25" customHeight="1" x14ac:dyDescent="0.25">
      <c r="A35" s="39" t="s">
        <v>53</v>
      </c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21" customHeight="1" x14ac:dyDescent="0.35">
      <c r="A36" s="37" t="s">
        <v>51</v>
      </c>
      <c r="B36" s="37"/>
      <c r="C36" s="37"/>
      <c r="D36" s="37"/>
      <c r="E36" s="37"/>
      <c r="F36" s="37"/>
      <c r="G36" s="37"/>
      <c r="H36" s="37"/>
      <c r="I36" s="37"/>
      <c r="J36" s="37"/>
    </row>
    <row r="37" spans="1:10" ht="33" customHeight="1" x14ac:dyDescent="0.25">
      <c r="A37" s="30" t="s">
        <v>47</v>
      </c>
      <c r="B37" s="30"/>
      <c r="C37" s="30"/>
      <c r="D37" s="30"/>
      <c r="E37" s="30"/>
      <c r="F37" s="30"/>
      <c r="G37" s="30"/>
      <c r="H37" s="30"/>
      <c r="I37" s="30"/>
      <c r="J37" s="30"/>
    </row>
    <row r="38" spans="1:10" ht="94.5" x14ac:dyDescent="0.25">
      <c r="A38" s="20" t="s">
        <v>0</v>
      </c>
      <c r="B38" s="20" t="s">
        <v>1</v>
      </c>
      <c r="C38" s="20"/>
      <c r="D38" s="20" t="s">
        <v>39</v>
      </c>
      <c r="E38" s="20" t="s">
        <v>3</v>
      </c>
      <c r="F38" s="20" t="s">
        <v>4</v>
      </c>
      <c r="G38" s="20" t="s">
        <v>45</v>
      </c>
      <c r="H38" s="20" t="s">
        <v>5</v>
      </c>
      <c r="I38" s="20" t="s">
        <v>6</v>
      </c>
      <c r="J38" s="21" t="s">
        <v>46</v>
      </c>
    </row>
    <row r="39" spans="1:10" s="7" customFormat="1" ht="63" customHeight="1" x14ac:dyDescent="0.25">
      <c r="A39" s="10" t="s">
        <v>28</v>
      </c>
      <c r="B39" s="1">
        <v>10</v>
      </c>
      <c r="C39" s="2"/>
      <c r="D39" s="3"/>
      <c r="E39" s="3"/>
      <c r="F39" s="16">
        <v>0.59699999999999998</v>
      </c>
      <c r="G39" s="5">
        <v>20</v>
      </c>
      <c r="H39" s="6"/>
      <c r="I39" s="6"/>
      <c r="J39" s="13"/>
    </row>
    <row r="40" spans="1:10" s="7" customFormat="1" ht="75.75" x14ac:dyDescent="0.25">
      <c r="A40" s="10" t="s">
        <v>29</v>
      </c>
      <c r="B40" s="1">
        <v>1</v>
      </c>
      <c r="C40" s="2"/>
      <c r="D40" s="3"/>
      <c r="E40" s="3"/>
      <c r="F40" s="16">
        <v>0.64739999999999998</v>
      </c>
      <c r="G40" s="5">
        <v>20</v>
      </c>
      <c r="H40" s="6"/>
      <c r="I40" s="6"/>
      <c r="J40" s="13"/>
    </row>
    <row r="41" spans="1:10" s="7" customFormat="1" ht="62.25" customHeight="1" x14ac:dyDescent="0.25">
      <c r="A41" s="10" t="s">
        <v>30</v>
      </c>
      <c r="B41" s="1">
        <v>5</v>
      </c>
      <c r="C41" s="2"/>
      <c r="D41" s="3"/>
      <c r="E41" s="3"/>
      <c r="F41" s="16">
        <v>0.44779999999999998</v>
      </c>
      <c r="G41" s="5">
        <v>20</v>
      </c>
      <c r="H41" s="6"/>
      <c r="I41" s="6"/>
      <c r="J41" s="13"/>
    </row>
    <row r="42" spans="1:10" s="7" customFormat="1" ht="45.75" x14ac:dyDescent="0.25">
      <c r="A42" s="10" t="s">
        <v>31</v>
      </c>
      <c r="B42" s="1">
        <v>3</v>
      </c>
      <c r="C42" s="2"/>
      <c r="D42" s="3"/>
      <c r="E42" s="3"/>
      <c r="F42" s="16">
        <v>0.48509999999999998</v>
      </c>
      <c r="G42" s="5">
        <v>4</v>
      </c>
      <c r="H42" s="6"/>
      <c r="I42" s="6"/>
      <c r="J42" s="13"/>
    </row>
    <row r="43" spans="1:10" s="7" customFormat="1" ht="50.25" customHeight="1" x14ac:dyDescent="0.25">
      <c r="A43" s="10" t="s">
        <v>32</v>
      </c>
      <c r="B43" s="1">
        <v>10</v>
      </c>
      <c r="C43" s="2"/>
      <c r="D43" s="3"/>
      <c r="E43" s="3"/>
      <c r="F43" s="16">
        <v>0.44779999999999998</v>
      </c>
      <c r="G43" s="5">
        <v>4</v>
      </c>
      <c r="H43" s="6"/>
      <c r="I43" s="6"/>
      <c r="J43" s="13"/>
    </row>
    <row r="44" spans="1:10" s="7" customFormat="1" ht="45.75" x14ac:dyDescent="0.25">
      <c r="A44" s="10" t="s">
        <v>33</v>
      </c>
      <c r="B44" s="1">
        <v>1</v>
      </c>
      <c r="C44" s="2"/>
      <c r="D44" s="3"/>
      <c r="E44" s="3"/>
      <c r="F44" s="16">
        <v>0.44779999999999998</v>
      </c>
      <c r="G44" s="5">
        <v>4</v>
      </c>
      <c r="H44" s="6"/>
      <c r="I44" s="6"/>
      <c r="J44" s="13"/>
    </row>
    <row r="45" spans="1:10" s="7" customFormat="1" ht="60.75" x14ac:dyDescent="0.25">
      <c r="A45" s="10" t="s">
        <v>34</v>
      </c>
      <c r="B45" s="1">
        <v>13</v>
      </c>
      <c r="C45" s="2"/>
      <c r="D45" s="3"/>
      <c r="E45" s="3"/>
      <c r="F45" s="16">
        <v>1</v>
      </c>
      <c r="G45" s="5">
        <v>30</v>
      </c>
      <c r="H45" s="6"/>
      <c r="I45" s="6"/>
      <c r="J45" s="13"/>
    </row>
    <row r="46" spans="1:10" s="7" customFormat="1" ht="60.75" x14ac:dyDescent="0.25">
      <c r="A46" s="10" t="s">
        <v>35</v>
      </c>
      <c r="B46" s="1">
        <v>6</v>
      </c>
      <c r="C46" s="2"/>
      <c r="D46" s="3"/>
      <c r="E46" s="3"/>
      <c r="F46" s="16">
        <v>1</v>
      </c>
      <c r="G46" s="5">
        <v>30</v>
      </c>
      <c r="H46" s="6"/>
      <c r="I46" s="6"/>
      <c r="J46" s="13"/>
    </row>
    <row r="47" spans="1:10" s="7" customFormat="1" ht="90.75" x14ac:dyDescent="0.25">
      <c r="A47" s="10" t="s">
        <v>36</v>
      </c>
      <c r="B47" s="1">
        <v>1</v>
      </c>
      <c r="C47" s="2"/>
      <c r="D47" s="3"/>
      <c r="E47" s="3"/>
      <c r="F47" s="16">
        <v>0.64739999999999998</v>
      </c>
      <c r="G47" s="5">
        <v>20</v>
      </c>
      <c r="H47" s="6"/>
      <c r="I47" s="6"/>
      <c r="J47" s="13"/>
    </row>
    <row r="48" spans="1:10" s="7" customFormat="1" ht="76.5" x14ac:dyDescent="0.25">
      <c r="A48" s="10" t="s">
        <v>37</v>
      </c>
      <c r="B48" s="1">
        <v>2</v>
      </c>
      <c r="C48" s="2"/>
      <c r="D48" s="3"/>
      <c r="E48" s="3"/>
      <c r="F48" s="16">
        <v>1</v>
      </c>
      <c r="G48" s="5">
        <v>30</v>
      </c>
      <c r="H48" s="6"/>
      <c r="I48" s="6"/>
      <c r="J48" s="13"/>
    </row>
    <row r="49" spans="1:10" s="7" customFormat="1" ht="60.75" x14ac:dyDescent="0.25">
      <c r="A49" s="10" t="s">
        <v>7</v>
      </c>
      <c r="B49" s="1">
        <v>1</v>
      </c>
      <c r="C49" s="2"/>
      <c r="D49" s="3"/>
      <c r="E49" s="3"/>
      <c r="F49" s="16">
        <v>0.59699999999999998</v>
      </c>
      <c r="G49" s="5">
        <v>20</v>
      </c>
      <c r="H49" s="6"/>
      <c r="I49" s="6"/>
      <c r="J49" s="13"/>
    </row>
    <row r="50" spans="1:10" s="7" customFormat="1" ht="45.75" x14ac:dyDescent="0.25">
      <c r="A50" s="10" t="s">
        <v>27</v>
      </c>
      <c r="B50" s="1">
        <v>1</v>
      </c>
      <c r="C50" s="2"/>
      <c r="D50" s="3"/>
      <c r="E50" s="3"/>
      <c r="F50" s="16">
        <v>0.48509999999999998</v>
      </c>
      <c r="G50" s="5">
        <v>4</v>
      </c>
      <c r="H50" s="6"/>
      <c r="I50" s="6"/>
      <c r="J50" s="13"/>
    </row>
    <row r="51" spans="1:10" s="14" customFormat="1" ht="45.75" x14ac:dyDescent="0.25">
      <c r="A51" s="10" t="s">
        <v>8</v>
      </c>
      <c r="B51" s="1">
        <v>1</v>
      </c>
      <c r="C51" s="2"/>
      <c r="D51" s="3"/>
      <c r="E51" s="3"/>
      <c r="F51" s="16">
        <v>0.44779999999999998</v>
      </c>
      <c r="G51" s="5">
        <v>4</v>
      </c>
      <c r="H51" s="6"/>
      <c r="I51" s="6"/>
      <c r="J51" s="13"/>
    </row>
    <row r="52" spans="1:10" s="15" customFormat="1" ht="24.95" customHeight="1" x14ac:dyDescent="0.25">
      <c r="A52" s="22" t="s">
        <v>21</v>
      </c>
      <c r="B52" s="23"/>
      <c r="C52" s="23"/>
      <c r="D52" s="23"/>
      <c r="E52" s="23"/>
      <c r="F52" s="23"/>
      <c r="G52" s="23"/>
      <c r="H52" s="24"/>
      <c r="I52" s="25" t="s">
        <v>25</v>
      </c>
      <c r="J52" s="26"/>
    </row>
    <row r="53" spans="1:10" s="14" customFormat="1" ht="61.5" x14ac:dyDescent="0.25">
      <c r="A53" s="10" t="s">
        <v>9</v>
      </c>
      <c r="B53" s="1">
        <v>1</v>
      </c>
      <c r="C53" s="2"/>
      <c r="D53" s="3"/>
      <c r="E53" s="3"/>
      <c r="F53" s="4">
        <v>0.29849999999999999</v>
      </c>
      <c r="G53" s="5">
        <v>20</v>
      </c>
      <c r="H53" s="6"/>
      <c r="I53" s="6"/>
      <c r="J53" s="13"/>
    </row>
    <row r="54" spans="1:10" s="14" customFormat="1" ht="62.25" customHeight="1" x14ac:dyDescent="0.25">
      <c r="A54" s="10" t="s">
        <v>10</v>
      </c>
      <c r="B54" s="1">
        <v>1</v>
      </c>
      <c r="C54" s="2"/>
      <c r="D54" s="3"/>
      <c r="E54" s="3"/>
      <c r="F54" s="4">
        <v>0.59699999999999998</v>
      </c>
      <c r="G54" s="5">
        <v>20</v>
      </c>
      <c r="H54" s="6"/>
      <c r="I54" s="6"/>
      <c r="J54" s="13"/>
    </row>
    <row r="55" spans="1:10" s="14" customFormat="1" ht="60.75" x14ac:dyDescent="0.25">
      <c r="A55" s="10" t="s">
        <v>11</v>
      </c>
      <c r="B55" s="1">
        <v>1</v>
      </c>
      <c r="C55" s="2"/>
      <c r="D55" s="3"/>
      <c r="E55" s="3"/>
      <c r="F55" s="4">
        <v>0.59699999999999998</v>
      </c>
      <c r="G55" s="5">
        <v>20</v>
      </c>
      <c r="H55" s="6"/>
      <c r="I55" s="6"/>
      <c r="J55" s="13"/>
    </row>
    <row r="56" spans="1:10" s="14" customFormat="1" ht="23.1" customHeight="1" x14ac:dyDescent="0.25">
      <c r="A56" s="8" t="s">
        <v>12</v>
      </c>
      <c r="B56" s="9">
        <f>SUM(B39:B51)+B53+B54+B55</f>
        <v>58</v>
      </c>
      <c r="C56" s="9"/>
      <c r="D56" s="27" t="s">
        <v>40</v>
      </c>
      <c r="E56" s="28"/>
      <c r="F56" s="28"/>
      <c r="G56" s="28"/>
      <c r="H56" s="28"/>
      <c r="I56" s="29"/>
      <c r="J56" s="17">
        <f>SUM(J39:J51)+J53+J54+J55</f>
        <v>0</v>
      </c>
    </row>
    <row r="57" spans="1:10" s="14" customFormat="1" ht="23.1" customHeight="1" x14ac:dyDescent="0.25">
      <c r="A57" s="22" t="s">
        <v>41</v>
      </c>
      <c r="B57" s="23"/>
      <c r="C57" s="23"/>
      <c r="D57" s="23"/>
      <c r="E57" s="23"/>
      <c r="F57" s="23"/>
      <c r="G57" s="23"/>
      <c r="H57" s="23"/>
      <c r="I57" s="24"/>
      <c r="J57" s="18">
        <f>J56*10%</f>
        <v>0</v>
      </c>
    </row>
    <row r="58" spans="1:10" s="15" customFormat="1" ht="23.1" customHeight="1" x14ac:dyDescent="0.25">
      <c r="A58" s="22" t="s">
        <v>26</v>
      </c>
      <c r="B58" s="23"/>
      <c r="C58" s="23"/>
      <c r="D58" s="23"/>
      <c r="E58" s="23"/>
      <c r="F58" s="23"/>
      <c r="G58" s="23"/>
      <c r="H58" s="23"/>
      <c r="I58" s="24"/>
      <c r="J58" s="18">
        <f>J57*19%</f>
        <v>0</v>
      </c>
    </row>
    <row r="59" spans="1:10" s="15" customFormat="1" ht="23.1" customHeight="1" x14ac:dyDescent="0.25">
      <c r="A59" s="22" t="s">
        <v>24</v>
      </c>
      <c r="B59" s="23"/>
      <c r="C59" s="23"/>
      <c r="D59" s="23"/>
      <c r="E59" s="23"/>
      <c r="F59" s="23"/>
      <c r="G59" s="23"/>
      <c r="H59" s="23"/>
      <c r="I59" s="24"/>
      <c r="J59" s="19">
        <f>SUM(J58+J56)</f>
        <v>0</v>
      </c>
    </row>
    <row r="60" spans="1:10" ht="30" customHeight="1" x14ac:dyDescent="0.25">
      <c r="A60" s="22" t="s">
        <v>44</v>
      </c>
      <c r="B60" s="23"/>
      <c r="C60" s="23"/>
      <c r="D60" s="23"/>
      <c r="E60" s="23"/>
      <c r="F60" s="23"/>
      <c r="G60" s="23"/>
      <c r="H60" s="23"/>
      <c r="I60" s="24"/>
      <c r="J60" s="19">
        <f>J32+J59</f>
        <v>0</v>
      </c>
    </row>
    <row r="61" spans="1:10" ht="28.5" customHeight="1" x14ac:dyDescent="0.25">
      <c r="A61" s="35" t="s">
        <v>54</v>
      </c>
      <c r="B61" s="35"/>
      <c r="C61" s="35"/>
      <c r="D61" s="35"/>
      <c r="E61" s="35"/>
      <c r="F61" s="35"/>
      <c r="G61" s="35"/>
      <c r="H61" s="35"/>
      <c r="I61" s="35"/>
      <c r="J61" s="35"/>
    </row>
    <row r="62" spans="1:10" ht="15.75" x14ac:dyDescent="0.25">
      <c r="A62" s="36" t="s">
        <v>55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30.75" customHeight="1" x14ac:dyDescent="0.25">
      <c r="A63" s="34" t="s">
        <v>53</v>
      </c>
      <c r="B63" s="34"/>
      <c r="C63" s="34"/>
      <c r="D63" s="34"/>
      <c r="E63" s="34"/>
      <c r="F63" s="34"/>
      <c r="G63" s="34"/>
      <c r="H63" s="34"/>
      <c r="I63" s="34"/>
      <c r="J63" s="34"/>
    </row>
  </sheetData>
  <mergeCells count="27">
    <mergeCell ref="A36:J36"/>
    <mergeCell ref="A27:I27"/>
    <mergeCell ref="A28:I28"/>
    <mergeCell ref="A29:A30"/>
    <mergeCell ref="A31:I31"/>
    <mergeCell ref="A32:I32"/>
    <mergeCell ref="A6:J6"/>
    <mergeCell ref="A21:H21"/>
    <mergeCell ref="I21:J21"/>
    <mergeCell ref="D25:I25"/>
    <mergeCell ref="A26:I26"/>
    <mergeCell ref="A63:J63"/>
    <mergeCell ref="A61:J61"/>
    <mergeCell ref="A62:J62"/>
    <mergeCell ref="A4:J4"/>
    <mergeCell ref="A33:J33"/>
    <mergeCell ref="A34:J34"/>
    <mergeCell ref="A35:J35"/>
    <mergeCell ref="A60:I60"/>
    <mergeCell ref="A52:H52"/>
    <mergeCell ref="I52:J52"/>
    <mergeCell ref="D56:I56"/>
    <mergeCell ref="A57:I57"/>
    <mergeCell ref="A58:I58"/>
    <mergeCell ref="A59:I59"/>
    <mergeCell ref="A37:J37"/>
    <mergeCell ref="A5:J5"/>
  </mergeCells>
  <printOptions horizontalCentered="1" verticalCentered="1"/>
  <pageMargins left="0" right="0" top="0.35433070866141736" bottom="0.35433070866141736" header="0.31496062992125984" footer="0.31496062992125984"/>
  <pageSetup scale="4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 Blanco</vt:lpstr>
      <vt:lpstr>'En Blanco'!Área_de_impresión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seguridad tres</dc:creator>
  <cp:lastModifiedBy>Aidee Milena Garcia Carrion</cp:lastModifiedBy>
  <cp:lastPrinted>2017-02-02T13:44:50Z</cp:lastPrinted>
  <dcterms:created xsi:type="dcterms:W3CDTF">2017-01-31T15:39:20Z</dcterms:created>
  <dcterms:modified xsi:type="dcterms:W3CDTF">2017-03-10T14:45:10Z</dcterms:modified>
</cp:coreProperties>
</file>